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OPĆINA STRIZIVOJNA\STRIZIVOJNA 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14370" windowHeight="751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E331" i="9" s="1"/>
  <c r="B331" i="9" s="1"/>
  <c r="F331" i="9"/>
  <c r="H330" i="9"/>
  <c r="G330" i="9"/>
  <c r="F330" i="9"/>
  <c r="E330" i="9"/>
  <c r="B330" i="9" s="1"/>
  <c r="H329" i="9"/>
  <c r="G329" i="9"/>
  <c r="F329" i="9"/>
  <c r="H328" i="9"/>
  <c r="E328" i="9" s="1"/>
  <c r="G328" i="9"/>
  <c r="F328" i="9"/>
  <c r="B328" i="9"/>
  <c r="H327" i="9"/>
  <c r="G327" i="9"/>
  <c r="F327" i="9"/>
  <c r="E327" i="9"/>
  <c r="B327" i="9" s="1"/>
  <c r="H326" i="9"/>
  <c r="G326" i="9"/>
  <c r="F326" i="9"/>
  <c r="H325" i="9"/>
  <c r="G325" i="9"/>
  <c r="F325" i="9"/>
  <c r="E325" i="9"/>
  <c r="B325" i="9" s="1"/>
  <c r="H324" i="9"/>
  <c r="G324" i="9"/>
  <c r="F324" i="9"/>
  <c r="H323" i="9"/>
  <c r="G323" i="9"/>
  <c r="F323" i="9"/>
  <c r="E323" i="9"/>
  <c r="B323" i="9" s="1"/>
  <c r="H322" i="9"/>
  <c r="G322" i="9"/>
  <c r="F322" i="9"/>
  <c r="H321" i="9"/>
  <c r="G321" i="9"/>
  <c r="E321" i="9" s="1"/>
  <c r="B321" i="9" s="1"/>
  <c r="F321" i="9"/>
  <c r="H320" i="9"/>
  <c r="G320" i="9"/>
  <c r="E320" i="9" s="1"/>
  <c r="B320" i="9" s="1"/>
  <c r="F320" i="9"/>
  <c r="H319" i="9"/>
  <c r="G319" i="9"/>
  <c r="E319" i="9" s="1"/>
  <c r="B319" i="9" s="1"/>
  <c r="F319" i="9"/>
  <c r="H318" i="9"/>
  <c r="E318" i="9" s="1"/>
  <c r="B318" i="9" s="1"/>
  <c r="G318" i="9"/>
  <c r="F318" i="9"/>
  <c r="H317" i="9"/>
  <c r="G317" i="9"/>
  <c r="F317" i="9"/>
  <c r="E317" i="9"/>
  <c r="B317" i="9" s="1"/>
  <c r="F316" i="9"/>
  <c r="F315" i="9"/>
  <c r="F314" i="9"/>
  <c r="H313" i="9"/>
  <c r="G313" i="9"/>
  <c r="F313" i="9"/>
  <c r="E313" i="9"/>
  <c r="H312" i="9"/>
  <c r="G312" i="9"/>
  <c r="F312" i="9"/>
  <c r="H311" i="9"/>
  <c r="G311" i="9"/>
  <c r="F311" i="9"/>
  <c r="F310" i="9"/>
  <c r="F309" i="9"/>
  <c r="F308" i="9"/>
  <c r="H307" i="9"/>
  <c r="G307" i="9"/>
  <c r="F307" i="9"/>
  <c r="F306" i="9"/>
  <c r="H305" i="9"/>
  <c r="G305" i="9"/>
  <c r="E305" i="9" s="1"/>
  <c r="B305" i="9" s="1"/>
  <c r="F305" i="9"/>
  <c r="H304" i="9"/>
  <c r="G304" i="9"/>
  <c r="F304" i="9"/>
  <c r="E304" i="9"/>
  <c r="B304" i="9" s="1"/>
  <c r="H303" i="9"/>
  <c r="G303" i="9"/>
  <c r="F303" i="9"/>
  <c r="E303" i="9"/>
  <c r="F302" i="9"/>
  <c r="F301" i="9"/>
  <c r="F300" i="9"/>
  <c r="F299" i="9"/>
  <c r="F297" i="9"/>
  <c r="L296" i="9"/>
  <c r="H296" i="9"/>
  <c r="F296" i="9"/>
  <c r="F295" i="9"/>
  <c r="I294" i="9"/>
  <c r="E294" i="9" s="1"/>
  <c r="H294" i="9"/>
  <c r="F294" i="9"/>
  <c r="E293" i="9"/>
  <c r="M292" i="9"/>
  <c r="L292" i="9"/>
  <c r="F292" i="9"/>
  <c r="E292" i="9"/>
  <c r="M291" i="9"/>
  <c r="L291" i="9"/>
  <c r="F291" i="9"/>
  <c r="B291" i="9" s="1"/>
  <c r="E291" i="9"/>
  <c r="M290" i="9"/>
  <c r="L290" i="9"/>
  <c r="F290" i="9" s="1"/>
  <c r="E290" i="9"/>
  <c r="M289" i="9"/>
  <c r="L289" i="9"/>
  <c r="F289" i="9"/>
  <c r="E289" i="9"/>
  <c r="B289" i="9" s="1"/>
  <c r="M288" i="9"/>
  <c r="L288" i="9"/>
  <c r="F288" i="9" s="1"/>
  <c r="E288" i="9"/>
  <c r="M287" i="9"/>
  <c r="L287" i="9"/>
  <c r="E287" i="9"/>
  <c r="M286" i="9"/>
  <c r="L286" i="9"/>
  <c r="E286" i="9"/>
  <c r="M285" i="9"/>
  <c r="F285" i="9" s="1"/>
  <c r="L285" i="9"/>
  <c r="E285" i="9"/>
  <c r="M284" i="9"/>
  <c r="L284" i="9"/>
  <c r="F284" i="9"/>
  <c r="E284" i="9"/>
  <c r="M283" i="9"/>
  <c r="L283" i="9"/>
  <c r="F283" i="9"/>
  <c r="B283" i="9" s="1"/>
  <c r="E283" i="9"/>
  <c r="M282" i="9"/>
  <c r="L282" i="9"/>
  <c r="F282" i="9" s="1"/>
  <c r="E282" i="9"/>
  <c r="M281" i="9"/>
  <c r="L281" i="9"/>
  <c r="F281" i="9"/>
  <c r="E281" i="9"/>
  <c r="B281" i="9" s="1"/>
  <c r="M280" i="9"/>
  <c r="L280" i="9"/>
  <c r="F280" i="9" s="1"/>
  <c r="E280" i="9"/>
  <c r="M279" i="9"/>
  <c r="L279" i="9"/>
  <c r="F279" i="9" s="1"/>
  <c r="E279" i="9"/>
  <c r="B279" i="9"/>
  <c r="M278" i="9"/>
  <c r="L278" i="9"/>
  <c r="F278" i="9" s="1"/>
  <c r="E278" i="9"/>
  <c r="B278" i="9"/>
  <c r="M277" i="9"/>
  <c r="F277" i="9" s="1"/>
  <c r="L277" i="9"/>
  <c r="E277" i="9"/>
  <c r="B277" i="9" s="1"/>
  <c r="M276" i="9"/>
  <c r="L276" i="9"/>
  <c r="F276" i="9"/>
  <c r="E276" i="9"/>
  <c r="M275" i="9"/>
  <c r="L275" i="9"/>
  <c r="F275" i="9"/>
  <c r="B275" i="9" s="1"/>
  <c r="E275" i="9"/>
  <c r="M274" i="9"/>
  <c r="L274" i="9"/>
  <c r="F274" i="9" s="1"/>
  <c r="E274" i="9"/>
  <c r="B274" i="9" s="1"/>
  <c r="M273" i="9"/>
  <c r="F273" i="9" s="1"/>
  <c r="B273" i="9" s="1"/>
  <c r="L273" i="9"/>
  <c r="E273" i="9"/>
  <c r="M272" i="9"/>
  <c r="L272" i="9"/>
  <c r="F272" i="9" s="1"/>
  <c r="E272" i="9"/>
  <c r="M271" i="9"/>
  <c r="L271" i="9"/>
  <c r="F271" i="9" s="1"/>
  <c r="B271" i="9" s="1"/>
  <c r="E271" i="9"/>
  <c r="M270" i="9"/>
  <c r="L270" i="9"/>
  <c r="E270" i="9"/>
  <c r="M269" i="9"/>
  <c r="F269" i="9" s="1"/>
  <c r="L269" i="9"/>
  <c r="E269" i="9"/>
  <c r="B269" i="9" s="1"/>
  <c r="M268" i="9"/>
  <c r="L268" i="9"/>
  <c r="F268" i="9"/>
  <c r="E268" i="9"/>
  <c r="M267" i="9"/>
  <c r="L267" i="9"/>
  <c r="F267" i="9"/>
  <c r="B267" i="9" s="1"/>
  <c r="E267" i="9"/>
  <c r="M266" i="9"/>
  <c r="L266" i="9"/>
  <c r="F266" i="9" s="1"/>
  <c r="E266" i="9"/>
  <c r="B266" i="9" s="1"/>
  <c r="M265" i="9"/>
  <c r="F265" i="9" s="1"/>
  <c r="B265" i="9" s="1"/>
  <c r="L265" i="9"/>
  <c r="E265" i="9"/>
  <c r="M264" i="9"/>
  <c r="L264" i="9"/>
  <c r="F264" i="9" s="1"/>
  <c r="E264" i="9"/>
  <c r="M263" i="9"/>
  <c r="L263" i="9"/>
  <c r="F263" i="9" s="1"/>
  <c r="B263" i="9" s="1"/>
  <c r="E263" i="9"/>
  <c r="M262" i="9"/>
  <c r="L262" i="9"/>
  <c r="E262" i="9"/>
  <c r="M261" i="9"/>
  <c r="L261" i="9"/>
  <c r="F261" i="9"/>
  <c r="E261" i="9"/>
  <c r="B261" i="9" s="1"/>
  <c r="M260" i="9"/>
  <c r="L260" i="9"/>
  <c r="F260" i="9"/>
  <c r="E260" i="9"/>
  <c r="M259" i="9"/>
  <c r="L259" i="9"/>
  <c r="F259" i="9"/>
  <c r="B259" i="9" s="1"/>
  <c r="E259" i="9"/>
  <c r="M258" i="9"/>
  <c r="L258" i="9"/>
  <c r="F258" i="9" s="1"/>
  <c r="E258" i="9"/>
  <c r="B258" i="9" s="1"/>
  <c r="M257" i="9"/>
  <c r="F257" i="9" s="1"/>
  <c r="B257" i="9" s="1"/>
  <c r="L257" i="9"/>
  <c r="E257" i="9"/>
  <c r="M256" i="9"/>
  <c r="L256" i="9"/>
  <c r="F256" i="9" s="1"/>
  <c r="E256" i="9"/>
  <c r="M255" i="9"/>
  <c r="L255" i="9"/>
  <c r="F255" i="9" s="1"/>
  <c r="B255" i="9" s="1"/>
  <c r="E255" i="9"/>
  <c r="M254" i="9"/>
  <c r="L254" i="9"/>
  <c r="E254" i="9"/>
  <c r="M253" i="9"/>
  <c r="L253" i="9"/>
  <c r="F253" i="9"/>
  <c r="E253" i="9"/>
  <c r="B253" i="9" s="1"/>
  <c r="M252" i="9"/>
  <c r="L252" i="9"/>
  <c r="F252" i="9"/>
  <c r="E252" i="9"/>
  <c r="M251" i="9"/>
  <c r="L251" i="9"/>
  <c r="F251" i="9"/>
  <c r="B251" i="9" s="1"/>
  <c r="E251" i="9"/>
  <c r="M250" i="9"/>
  <c r="L250" i="9"/>
  <c r="F250" i="9" s="1"/>
  <c r="E250" i="9"/>
  <c r="M249" i="9"/>
  <c r="F249" i="9" s="1"/>
  <c r="B249" i="9" s="1"/>
  <c r="L249" i="9"/>
  <c r="E249" i="9"/>
  <c r="M248" i="9"/>
  <c r="L248" i="9"/>
  <c r="E248" i="9"/>
  <c r="M247" i="9"/>
  <c r="L247" i="9"/>
  <c r="E247" i="9"/>
  <c r="M246" i="9"/>
  <c r="L246" i="9"/>
  <c r="E246" i="9"/>
  <c r="M245" i="9"/>
  <c r="L245" i="9"/>
  <c r="F245" i="9"/>
  <c r="E245" i="9"/>
  <c r="B245" i="9" s="1"/>
  <c r="M244" i="9"/>
  <c r="L244" i="9"/>
  <c r="F244" i="9"/>
  <c r="E244" i="9"/>
  <c r="M243" i="9"/>
  <c r="L243" i="9"/>
  <c r="F243" i="9"/>
  <c r="B243" i="9" s="1"/>
  <c r="E243" i="9"/>
  <c r="M242" i="9"/>
  <c r="L242" i="9"/>
  <c r="F242" i="9" s="1"/>
  <c r="E242" i="9"/>
  <c r="M241" i="9"/>
  <c r="F241" i="9" s="1"/>
  <c r="B241" i="9" s="1"/>
  <c r="L241" i="9"/>
  <c r="E241" i="9"/>
  <c r="M240" i="9"/>
  <c r="L240" i="9"/>
  <c r="E240" i="9"/>
  <c r="M239" i="9"/>
  <c r="L239" i="9"/>
  <c r="E239" i="9"/>
  <c r="M238" i="9"/>
  <c r="L238" i="9"/>
  <c r="E238" i="9"/>
  <c r="M237" i="9"/>
  <c r="F237" i="9" s="1"/>
  <c r="L237" i="9"/>
  <c r="E237" i="9"/>
  <c r="M236" i="9"/>
  <c r="L236" i="9"/>
  <c r="E236" i="9"/>
  <c r="M235" i="9"/>
  <c r="L235" i="9"/>
  <c r="F235" i="9"/>
  <c r="B235" i="9" s="1"/>
  <c r="E235" i="9"/>
  <c r="M234" i="9"/>
  <c r="L234" i="9"/>
  <c r="F234" i="9" s="1"/>
  <c r="E234" i="9"/>
  <c r="M233" i="9"/>
  <c r="F233" i="9" s="1"/>
  <c r="B233" i="9" s="1"/>
  <c r="L233" i="9"/>
  <c r="E233" i="9"/>
  <c r="M232" i="9"/>
  <c r="L232" i="9"/>
  <c r="F232" i="9" s="1"/>
  <c r="E232" i="9"/>
  <c r="M231" i="9"/>
  <c r="L231" i="9"/>
  <c r="E231" i="9"/>
  <c r="M230" i="9"/>
  <c r="L230" i="9"/>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E172" i="9" s="1"/>
  <c r="F172" i="9"/>
  <c r="H171" i="9"/>
  <c r="G171" i="9"/>
  <c r="E171" i="9" s="1"/>
  <c r="B171" i="9" s="1"/>
  <c r="F171" i="9"/>
  <c r="H170" i="9"/>
  <c r="E170" i="9" s="1"/>
  <c r="B170" i="9" s="1"/>
  <c r="G170" i="9"/>
  <c r="F170" i="9"/>
  <c r="H169" i="9"/>
  <c r="G169" i="9"/>
  <c r="F169" i="9"/>
  <c r="E169" i="9"/>
  <c r="B169" i="9" s="1"/>
  <c r="H168" i="9"/>
  <c r="G168" i="9"/>
  <c r="E168" i="9" s="1"/>
  <c r="F168" i="9"/>
  <c r="H167" i="9"/>
  <c r="G167" i="9"/>
  <c r="E167" i="9" s="1"/>
  <c r="B167" i="9" s="1"/>
  <c r="F167" i="9"/>
  <c r="H166" i="9"/>
  <c r="E166" i="9" s="1"/>
  <c r="B166" i="9" s="1"/>
  <c r="G166" i="9"/>
  <c r="F166" i="9"/>
  <c r="H165" i="9"/>
  <c r="G165" i="9"/>
  <c r="F165" i="9"/>
  <c r="E165" i="9"/>
  <c r="B165" i="9" s="1"/>
  <c r="H164" i="9"/>
  <c r="G164" i="9"/>
  <c r="E164" i="9" s="1"/>
  <c r="F164" i="9"/>
  <c r="H163" i="9"/>
  <c r="G163" i="9"/>
  <c r="E163" i="9" s="1"/>
  <c r="B163" i="9" s="1"/>
  <c r="F163" i="9"/>
  <c r="H162" i="9"/>
  <c r="E162" i="9" s="1"/>
  <c r="B162" i="9" s="1"/>
  <c r="G162" i="9"/>
  <c r="F162" i="9"/>
  <c r="H161" i="9"/>
  <c r="G161" i="9"/>
  <c r="F161" i="9"/>
  <c r="E161" i="9"/>
  <c r="B161" i="9" s="1"/>
  <c r="H160" i="9"/>
  <c r="G160" i="9"/>
  <c r="E160" i="9" s="1"/>
  <c r="F160" i="9"/>
  <c r="H159" i="9"/>
  <c r="G159" i="9"/>
  <c r="E159" i="9" s="1"/>
  <c r="B159" i="9" s="1"/>
  <c r="F159" i="9"/>
  <c r="H158" i="9"/>
  <c r="E158" i="9" s="1"/>
  <c r="B158" i="9" s="1"/>
  <c r="G158" i="9"/>
  <c r="F158" i="9"/>
  <c r="H157" i="9"/>
  <c r="G157" i="9"/>
  <c r="F157" i="9"/>
  <c r="E157" i="9"/>
  <c r="B157"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H143" i="9"/>
  <c r="G143" i="9"/>
  <c r="E143" i="9" s="1"/>
  <c r="B143" i="9" s="1"/>
  <c r="F143" i="9"/>
  <c r="H142" i="9"/>
  <c r="E142" i="9" s="1"/>
  <c r="B142" i="9" s="1"/>
  <c r="G142"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B124" i="9" s="1"/>
  <c r="H123" i="9"/>
  <c r="G123" i="9"/>
  <c r="F123" i="9"/>
  <c r="E123" i="9"/>
  <c r="B123" i="9" s="1"/>
  <c r="H122" i="9"/>
  <c r="E122" i="9" s="1"/>
  <c r="B122" i="9" s="1"/>
  <c r="G122" i="9"/>
  <c r="F122" i="9"/>
  <c r="H121" i="9"/>
  <c r="G121" i="9"/>
  <c r="F121" i="9"/>
  <c r="E121" i="9"/>
  <c r="B121" i="9" s="1"/>
  <c r="H120" i="9"/>
  <c r="G120" i="9"/>
  <c r="F120" i="9"/>
  <c r="H119" i="9"/>
  <c r="G119" i="9"/>
  <c r="F119" i="9"/>
  <c r="E119" i="9"/>
  <c r="B119" i="9" s="1"/>
  <c r="H118" i="9"/>
  <c r="E118" i="9" s="1"/>
  <c r="B118" i="9" s="1"/>
  <c r="G118" i="9"/>
  <c r="F118" i="9"/>
  <c r="H117" i="9"/>
  <c r="G117" i="9"/>
  <c r="F117" i="9"/>
  <c r="E117" i="9"/>
  <c r="B117" i="9" s="1"/>
  <c r="H116" i="9"/>
  <c r="G116" i="9"/>
  <c r="F116" i="9"/>
  <c r="H115" i="9"/>
  <c r="G115" i="9"/>
  <c r="F115" i="9"/>
  <c r="E115" i="9"/>
  <c r="B115" i="9" s="1"/>
  <c r="H114" i="9"/>
  <c r="E114" i="9" s="1"/>
  <c r="B114" i="9" s="1"/>
  <c r="G114" i="9"/>
  <c r="F114" i="9"/>
  <c r="H113" i="9"/>
  <c r="G113" i="9"/>
  <c r="F113" i="9"/>
  <c r="E113" i="9"/>
  <c r="B113" i="9" s="1"/>
  <c r="H112" i="9"/>
  <c r="G112" i="9"/>
  <c r="F112" i="9"/>
  <c r="H111" i="9"/>
  <c r="G111" i="9"/>
  <c r="F111" i="9"/>
  <c r="H110" i="9"/>
  <c r="E110" i="9" s="1"/>
  <c r="B110" i="9" s="1"/>
  <c r="G110" i="9"/>
  <c r="F110" i="9"/>
  <c r="H109" i="9"/>
  <c r="G109" i="9"/>
  <c r="E109" i="9" s="1"/>
  <c r="B109" i="9" s="1"/>
  <c r="F109" i="9"/>
  <c r="H108" i="9"/>
  <c r="G108" i="9"/>
  <c r="F108" i="9"/>
  <c r="H107" i="9"/>
  <c r="G107" i="9"/>
  <c r="E107" i="9" s="1"/>
  <c r="B107" i="9" s="1"/>
  <c r="F107" i="9"/>
  <c r="H106" i="9"/>
  <c r="E106" i="9" s="1"/>
  <c r="B106" i="9" s="1"/>
  <c r="G106" i="9"/>
  <c r="F106" i="9"/>
  <c r="H105" i="9"/>
  <c r="G105" i="9"/>
  <c r="E105" i="9" s="1"/>
  <c r="B105" i="9" s="1"/>
  <c r="F105" i="9"/>
  <c r="H104" i="9"/>
  <c r="G104" i="9"/>
  <c r="F104" i="9"/>
  <c r="H103" i="9"/>
  <c r="G103" i="9"/>
  <c r="E103" i="9" s="1"/>
  <c r="B103" i="9" s="1"/>
  <c r="F103" i="9"/>
  <c r="H102" i="9"/>
  <c r="E102" i="9" s="1"/>
  <c r="B102" i="9" s="1"/>
  <c r="G102" i="9"/>
  <c r="F102" i="9"/>
  <c r="H101" i="9"/>
  <c r="G101" i="9"/>
  <c r="E101" i="9" s="1"/>
  <c r="B101" i="9" s="1"/>
  <c r="F101" i="9"/>
  <c r="H100" i="9"/>
  <c r="G100" i="9"/>
  <c r="F100" i="9"/>
  <c r="H99" i="9"/>
  <c r="G99" i="9"/>
  <c r="E99" i="9" s="1"/>
  <c r="B99" i="9" s="1"/>
  <c r="F99" i="9"/>
  <c r="H98" i="9"/>
  <c r="E98" i="9" s="1"/>
  <c r="B98" i="9" s="1"/>
  <c r="G98" i="9"/>
  <c r="F98" i="9"/>
  <c r="H97" i="9"/>
  <c r="G97" i="9"/>
  <c r="E97" i="9" s="1"/>
  <c r="B97" i="9" s="1"/>
  <c r="F97" i="9"/>
  <c r="H96" i="9"/>
  <c r="G96" i="9"/>
  <c r="F96" i="9"/>
  <c r="H95" i="9"/>
  <c r="G95" i="9"/>
  <c r="E95" i="9" s="1"/>
  <c r="B95" i="9" s="1"/>
  <c r="F95" i="9"/>
  <c r="H94" i="9"/>
  <c r="E94" i="9" s="1"/>
  <c r="B94" i="9" s="1"/>
  <c r="G94" i="9"/>
  <c r="F94" i="9"/>
  <c r="H93" i="9"/>
  <c r="G93" i="9"/>
  <c r="E93" i="9" s="1"/>
  <c r="B93" i="9" s="1"/>
  <c r="F93" i="9"/>
  <c r="H92" i="9"/>
  <c r="G92" i="9"/>
  <c r="F92" i="9"/>
  <c r="H91" i="9"/>
  <c r="G91" i="9"/>
  <c r="E91" i="9" s="1"/>
  <c r="B91" i="9" s="1"/>
  <c r="F91" i="9"/>
  <c r="H90" i="9"/>
  <c r="E90" i="9" s="1"/>
  <c r="B90" i="9" s="1"/>
  <c r="G90" i="9"/>
  <c r="F90" i="9"/>
  <c r="H89" i="9"/>
  <c r="G89" i="9"/>
  <c r="F89" i="9"/>
  <c r="H88" i="9"/>
  <c r="G88" i="9"/>
  <c r="F88" i="9"/>
  <c r="H87" i="9"/>
  <c r="G87" i="9"/>
  <c r="E87" i="9" s="1"/>
  <c r="B87" i="9" s="1"/>
  <c r="F87" i="9"/>
  <c r="H86" i="9"/>
  <c r="E86" i="9" s="1"/>
  <c r="B86" i="9" s="1"/>
  <c r="G86" i="9"/>
  <c r="F86" i="9"/>
  <c r="H85" i="9"/>
  <c r="G85" i="9"/>
  <c r="E85" i="9" s="1"/>
  <c r="B85" i="9" s="1"/>
  <c r="F85" i="9"/>
  <c r="H84" i="9"/>
  <c r="G84" i="9"/>
  <c r="F84" i="9"/>
  <c r="H83" i="9"/>
  <c r="G83" i="9"/>
  <c r="E83" i="9" s="1"/>
  <c r="B83" i="9" s="1"/>
  <c r="F83" i="9"/>
  <c r="H82" i="9"/>
  <c r="E82" i="9" s="1"/>
  <c r="B82" i="9" s="1"/>
  <c r="G82" i="9"/>
  <c r="F82" i="9"/>
  <c r="H81" i="9"/>
  <c r="G81" i="9"/>
  <c r="F81" i="9"/>
  <c r="H80" i="9"/>
  <c r="G80" i="9"/>
  <c r="F80" i="9"/>
  <c r="H79" i="9"/>
  <c r="G79" i="9"/>
  <c r="E79" i="9" s="1"/>
  <c r="B79" i="9" s="1"/>
  <c r="F79" i="9"/>
  <c r="H78" i="9"/>
  <c r="G78" i="9"/>
  <c r="F78" i="9"/>
  <c r="E78" i="9"/>
  <c r="B78" i="9" s="1"/>
  <c r="H77" i="9"/>
  <c r="G77" i="9"/>
  <c r="F77" i="9"/>
  <c r="E77" i="9"/>
  <c r="H76" i="9"/>
  <c r="G76" i="9"/>
  <c r="F76" i="9"/>
  <c r="H75" i="9"/>
  <c r="E75" i="9" s="1"/>
  <c r="B75" i="9" s="1"/>
  <c r="G75" i="9"/>
  <c r="F75" i="9"/>
  <c r="H74" i="9"/>
  <c r="G74" i="9"/>
  <c r="F74" i="9"/>
  <c r="E74" i="9"/>
  <c r="B74" i="9" s="1"/>
  <c r="H73" i="9"/>
  <c r="G73" i="9"/>
  <c r="E73" i="9" s="1"/>
  <c r="B73" i="9" s="1"/>
  <c r="F73" i="9"/>
  <c r="H72" i="9"/>
  <c r="G72" i="9"/>
  <c r="F72" i="9"/>
  <c r="H71" i="9"/>
  <c r="G71" i="9"/>
  <c r="E71" i="9" s="1"/>
  <c r="B71" i="9" s="1"/>
  <c r="F71" i="9"/>
  <c r="H70" i="9"/>
  <c r="G70" i="9"/>
  <c r="F70" i="9"/>
  <c r="E70" i="9"/>
  <c r="B70" i="9" s="1"/>
  <c r="H69" i="9"/>
  <c r="E69" i="9" s="1"/>
  <c r="G69" i="9"/>
  <c r="F69" i="9"/>
  <c r="H68" i="9"/>
  <c r="G68" i="9"/>
  <c r="F68" i="9"/>
  <c r="H67" i="9"/>
  <c r="E67" i="9" s="1"/>
  <c r="B67" i="9" s="1"/>
  <c r="G67" i="9"/>
  <c r="F67" i="9"/>
  <c r="H66" i="9"/>
  <c r="G66" i="9"/>
  <c r="F66" i="9"/>
  <c r="E66" i="9"/>
  <c r="B66" i="9" s="1"/>
  <c r="H65" i="9"/>
  <c r="G65" i="9"/>
  <c r="E65" i="9" s="1"/>
  <c r="B65" i="9" s="1"/>
  <c r="F65" i="9"/>
  <c r="H64" i="9"/>
  <c r="G64" i="9"/>
  <c r="F64" i="9"/>
  <c r="H63" i="9"/>
  <c r="G63" i="9"/>
  <c r="E63" i="9" s="1"/>
  <c r="B63" i="9" s="1"/>
  <c r="F63" i="9"/>
  <c r="H62" i="9"/>
  <c r="E62" i="9" s="1"/>
  <c r="B62" i="9" s="1"/>
  <c r="G62" i="9"/>
  <c r="F62" i="9"/>
  <c r="H61" i="9"/>
  <c r="G61" i="9"/>
  <c r="F61" i="9"/>
  <c r="E61" i="9"/>
  <c r="B61" i="9" s="1"/>
  <c r="H60" i="9"/>
  <c r="G60" i="9"/>
  <c r="F60" i="9"/>
  <c r="H59" i="9"/>
  <c r="E59" i="9" s="1"/>
  <c r="B59" i="9" s="1"/>
  <c r="G59" i="9"/>
  <c r="F59" i="9"/>
  <c r="H58" i="9"/>
  <c r="G58" i="9"/>
  <c r="F58" i="9"/>
  <c r="E58" i="9"/>
  <c r="B58" i="9" s="1"/>
  <c r="H57" i="9"/>
  <c r="G57" i="9"/>
  <c r="E57" i="9" s="1"/>
  <c r="B57" i="9" s="1"/>
  <c r="F57" i="9"/>
  <c r="H56" i="9"/>
  <c r="G56" i="9"/>
  <c r="E56" i="9" s="1"/>
  <c r="B56" i="9" s="1"/>
  <c r="F56" i="9"/>
  <c r="H55" i="9"/>
  <c r="G55" i="9"/>
  <c r="E55" i="9" s="1"/>
  <c r="B55" i="9" s="1"/>
  <c r="F55" i="9"/>
  <c r="H54" i="9"/>
  <c r="E54" i="9" s="1"/>
  <c r="B54" i="9" s="1"/>
  <c r="G54" i="9"/>
  <c r="F54" i="9"/>
  <c r="H53" i="9"/>
  <c r="G53" i="9"/>
  <c r="F53" i="9"/>
  <c r="E53" i="9"/>
  <c r="B53" i="9" s="1"/>
  <c r="H52" i="9"/>
  <c r="G52" i="9"/>
  <c r="F52" i="9"/>
  <c r="H51" i="9"/>
  <c r="E51" i="9" s="1"/>
  <c r="B51" i="9" s="1"/>
  <c r="G51" i="9"/>
  <c r="F51" i="9"/>
  <c r="H50" i="9"/>
  <c r="G50" i="9"/>
  <c r="F50" i="9"/>
  <c r="E50" i="9"/>
  <c r="B50" i="9" s="1"/>
  <c r="H49" i="9"/>
  <c r="G49" i="9"/>
  <c r="E49" i="9" s="1"/>
  <c r="B49" i="9" s="1"/>
  <c r="F49" i="9"/>
  <c r="H48" i="9"/>
  <c r="G48" i="9"/>
  <c r="F48" i="9"/>
  <c r="H47" i="9"/>
  <c r="G47" i="9"/>
  <c r="E47" i="9" s="1"/>
  <c r="B47" i="9" s="1"/>
  <c r="F47" i="9"/>
  <c r="H46" i="9"/>
  <c r="E46" i="9" s="1"/>
  <c r="B46" i="9" s="1"/>
  <c r="G46" i="9"/>
  <c r="F46" i="9"/>
  <c r="H45" i="9"/>
  <c r="G45" i="9"/>
  <c r="F45" i="9"/>
  <c r="E45" i="9"/>
  <c r="B45" i="9" s="1"/>
  <c r="H44" i="9"/>
  <c r="G44" i="9"/>
  <c r="F44" i="9"/>
  <c r="H43" i="9"/>
  <c r="E43" i="9" s="1"/>
  <c r="B43" i="9" s="1"/>
  <c r="G43" i="9"/>
  <c r="F43" i="9"/>
  <c r="H42" i="9"/>
  <c r="E42" i="9" s="1"/>
  <c r="B42" i="9" s="1"/>
  <c r="G42" i="9"/>
  <c r="F42" i="9"/>
  <c r="H41" i="9"/>
  <c r="G41" i="9"/>
  <c r="F41" i="9"/>
  <c r="H40" i="9"/>
  <c r="G40" i="9"/>
  <c r="E40" i="9" s="1"/>
  <c r="B40" i="9" s="1"/>
  <c r="F40" i="9"/>
  <c r="H39" i="9"/>
  <c r="G39" i="9"/>
  <c r="E39" i="9" s="1"/>
  <c r="B39" i="9" s="1"/>
  <c r="F39" i="9"/>
  <c r="H38" i="9"/>
  <c r="E38" i="9" s="1"/>
  <c r="B38" i="9" s="1"/>
  <c r="G38" i="9"/>
  <c r="F38" i="9"/>
  <c r="H37" i="9"/>
  <c r="G37" i="9"/>
  <c r="F37" i="9"/>
  <c r="E37" i="9"/>
  <c r="B37" i="9" s="1"/>
  <c r="H36" i="9"/>
  <c r="G36" i="9"/>
  <c r="F36" i="9"/>
  <c r="H35" i="9"/>
  <c r="E35" i="9" s="1"/>
  <c r="B35" i="9" s="1"/>
  <c r="G35" i="9"/>
  <c r="F35" i="9"/>
  <c r="H34" i="9"/>
  <c r="G34" i="9"/>
  <c r="F34" i="9"/>
  <c r="E34" i="9"/>
  <c r="B34" i="9" s="1"/>
  <c r="H33" i="9"/>
  <c r="G33" i="9"/>
  <c r="E33" i="9" s="1"/>
  <c r="B33" i="9" s="1"/>
  <c r="F33" i="9"/>
  <c r="H32" i="9"/>
  <c r="G32" i="9"/>
  <c r="E32" i="9" s="1"/>
  <c r="B32" i="9" s="1"/>
  <c r="F32" i="9"/>
  <c r="H31" i="9"/>
  <c r="G31" i="9"/>
  <c r="F31" i="9"/>
  <c r="H30" i="9"/>
  <c r="E30" i="9" s="1"/>
  <c r="B30" i="9" s="1"/>
  <c r="G30" i="9"/>
  <c r="F30" i="9"/>
  <c r="H29" i="9"/>
  <c r="G29" i="9"/>
  <c r="F29" i="9"/>
  <c r="E29" i="9"/>
  <c r="B29" i="9" s="1"/>
  <c r="H28" i="9"/>
  <c r="G28" i="9"/>
  <c r="F28" i="9"/>
  <c r="H27" i="9"/>
  <c r="E27" i="9" s="1"/>
  <c r="B27" i="9" s="1"/>
  <c r="G27" i="9"/>
  <c r="F27" i="9"/>
  <c r="H26" i="9"/>
  <c r="G26" i="9"/>
  <c r="F26" i="9"/>
  <c r="E26" i="9"/>
  <c r="B26" i="9" s="1"/>
  <c r="H25" i="9"/>
  <c r="G25" i="9"/>
  <c r="F25" i="9"/>
  <c r="F24" i="9"/>
  <c r="F4" i="9"/>
  <c r="O3" i="9"/>
  <c r="G296" i="9" s="1"/>
  <c r="E296" i="9" s="1"/>
  <c r="I3" i="9"/>
  <c r="H3" i="9"/>
  <c r="G3" i="9"/>
  <c r="D104" i="8"/>
  <c r="I40" i="3" s="1"/>
  <c r="D97" i="8"/>
  <c r="D92" i="8"/>
  <c r="C1669" i="1" s="1"/>
  <c r="D87" i="8"/>
  <c r="D82" i="8"/>
  <c r="D77" i="8"/>
  <c r="D72" i="8"/>
  <c r="D67" i="8"/>
  <c r="D62" i="8"/>
  <c r="D57" i="8"/>
  <c r="D52" i="8"/>
  <c r="D46" i="8"/>
  <c r="D37" i="8"/>
  <c r="D27" i="8"/>
  <c r="D25" i="8" s="1"/>
  <c r="C1602" i="1" s="1"/>
  <c r="G1602" i="1" s="1"/>
  <c r="D18" i="8"/>
  <c r="C1595" i="1" s="1"/>
  <c r="D8" i="8"/>
  <c r="E44" i="7"/>
  <c r="D44" i="7"/>
  <c r="E39" i="7"/>
  <c r="D39" i="7"/>
  <c r="D38" i="7" s="1"/>
  <c r="E38" i="7"/>
  <c r="E30" i="7"/>
  <c r="D30" i="7"/>
  <c r="E23" i="7"/>
  <c r="E22" i="7" s="1"/>
  <c r="D23" i="7"/>
  <c r="D22" i="7"/>
  <c r="E14" i="7"/>
  <c r="D14" i="7"/>
  <c r="E7" i="7"/>
  <c r="D7" i="7"/>
  <c r="D6" i="7" s="1"/>
  <c r="D5"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D277" i="5"/>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5" i="5" s="1"/>
  <c r="F254" i="5"/>
  <c r="F253" i="5"/>
  <c r="F252" i="5"/>
  <c r="E252" i="5"/>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2" i="5" s="1"/>
  <c r="F11" i="5"/>
  <c r="F10" i="5"/>
  <c r="F9" i="5"/>
  <c r="F8" i="5"/>
  <c r="E8" i="5"/>
  <c r="D8" i="5"/>
  <c r="D7" i="5" s="1"/>
  <c r="F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F642" i="4"/>
  <c r="F641" i="4"/>
  <c r="F638" i="4"/>
  <c r="F637" i="4"/>
  <c r="F636" i="4"/>
  <c r="E636" i="4"/>
  <c r="D636" i="4"/>
  <c r="F635" i="4"/>
  <c r="F634" i="4"/>
  <c r="F633" i="4"/>
  <c r="E633" i="4"/>
  <c r="D633" i="4"/>
  <c r="F632" i="4"/>
  <c r="F631" i="4"/>
  <c r="E630" i="4"/>
  <c r="D630" i="4"/>
  <c r="F628" i="4"/>
  <c r="F627" i="4"/>
  <c r="F626" i="4"/>
  <c r="F625" i="4"/>
  <c r="F624" i="4"/>
  <c r="F623" i="4"/>
  <c r="F622" i="4"/>
  <c r="E621" i="4"/>
  <c r="D621" i="4"/>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F596" i="4"/>
  <c r="F595" i="4"/>
  <c r="F594" i="4"/>
  <c r="E594" i="4"/>
  <c r="D594" i="4"/>
  <c r="F593" i="4"/>
  <c r="F592" i="4"/>
  <c r="F591" i="4"/>
  <c r="E591" i="4"/>
  <c r="D591" i="4"/>
  <c r="F590" i="4"/>
  <c r="F589" i="4"/>
  <c r="E589" i="4"/>
  <c r="D589" i="4"/>
  <c r="F588" i="4"/>
  <c r="F587" i="4"/>
  <c r="F586" i="4"/>
  <c r="E585" i="4"/>
  <c r="E584" i="4" s="1"/>
  <c r="D585" i="4"/>
  <c r="F585"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E529" i="4"/>
  <c r="E522" i="4" s="1"/>
  <c r="D516" i="1" s="1"/>
  <c r="G516" i="1" s="1"/>
  <c r="D529" i="4"/>
  <c r="F529" i="4" s="1"/>
  <c r="F528" i="4"/>
  <c r="F527" i="4"/>
  <c r="F526" i="4"/>
  <c r="E526" i="4"/>
  <c r="D526" i="4"/>
  <c r="F525" i="4"/>
  <c r="F524" i="4"/>
  <c r="F523" i="4"/>
  <c r="E523" i="4"/>
  <c r="D523" i="4"/>
  <c r="D522" i="4" s="1"/>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E491" i="4" s="1"/>
  <c r="D485" i="1" s="1"/>
  <c r="D497" i="4"/>
  <c r="F496" i="4"/>
  <c r="F495" i="4"/>
  <c r="F494" i="4"/>
  <c r="F493" i="4"/>
  <c r="F492" i="4"/>
  <c r="E492" i="4"/>
  <c r="D492" i="4"/>
  <c r="D491" i="4"/>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70" i="4" s="1"/>
  <c r="F469" i="4"/>
  <c r="F468" i="4"/>
  <c r="E467" i="4"/>
  <c r="D467" i="4"/>
  <c r="F467" i="4" s="1"/>
  <c r="D466" i="4"/>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E437" i="4"/>
  <c r="F437" i="4" s="1"/>
  <c r="D437" i="4"/>
  <c r="F436" i="4"/>
  <c r="F435" i="4"/>
  <c r="F434" i="4"/>
  <c r="F433" i="4"/>
  <c r="F432" i="4"/>
  <c r="E432" i="4"/>
  <c r="D432" i="4"/>
  <c r="D431" i="4"/>
  <c r="E428" i="4"/>
  <c r="F428" i="4" s="1"/>
  <c r="D428" i="4"/>
  <c r="F427" i="4"/>
  <c r="E427" i="4"/>
  <c r="D422" i="1" s="1"/>
  <c r="H422" i="1" s="1"/>
  <c r="D427" i="4"/>
  <c r="E426" i="4"/>
  <c r="D421" i="1" s="1"/>
  <c r="D426" i="4"/>
  <c r="D647" i="4" s="1"/>
  <c r="F421" i="4"/>
  <c r="F420" i="4"/>
  <c r="F419" i="4"/>
  <c r="F416" i="4"/>
  <c r="F415" i="4"/>
  <c r="F414" i="4"/>
  <c r="F413" i="4"/>
  <c r="E412" i="4"/>
  <c r="F412" i="4" s="1"/>
  <c r="D412" i="4"/>
  <c r="F411" i="4"/>
  <c r="F410" i="4"/>
  <c r="E410" i="4"/>
  <c r="D410" i="4"/>
  <c r="F409" i="4"/>
  <c r="F408" i="4"/>
  <c r="F407" i="4"/>
  <c r="E407" i="4"/>
  <c r="D407" i="4"/>
  <c r="F406" i="4"/>
  <c r="E406" i="4"/>
  <c r="D406" i="4"/>
  <c r="F405" i="4"/>
  <c r="F404" i="4"/>
  <c r="F403" i="4"/>
  <c r="F402" i="4"/>
  <c r="E401" i="4"/>
  <c r="D401" i="4"/>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E379" i="4"/>
  <c r="F379" i="4" s="1"/>
  <c r="D379" i="4"/>
  <c r="F378" i="4"/>
  <c r="F377" i="4"/>
  <c r="F376" i="4"/>
  <c r="F375" i="4"/>
  <c r="E374" i="4"/>
  <c r="D374" i="4"/>
  <c r="F372" i="4"/>
  <c r="F371" i="4"/>
  <c r="F370" i="4"/>
  <c r="F369" i="4"/>
  <c r="F368" i="4"/>
  <c r="F367" i="4"/>
  <c r="E366" i="4"/>
  <c r="D366" i="4"/>
  <c r="F366" i="4" s="1"/>
  <c r="F365" i="4"/>
  <c r="F364" i="4"/>
  <c r="F363" i="4"/>
  <c r="F362" i="4"/>
  <c r="E362" i="4"/>
  <c r="D362" i="4"/>
  <c r="E361" i="4"/>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F320" i="4"/>
  <c r="F319" i="4"/>
  <c r="F318" i="4"/>
  <c r="F317" i="4"/>
  <c r="F316" i="4"/>
  <c r="F315" i="4"/>
  <c r="E314" i="4"/>
  <c r="D314" i="4"/>
  <c r="F314" i="4" s="1"/>
  <c r="F313" i="4"/>
  <c r="F312" i="4"/>
  <c r="F311" i="4"/>
  <c r="F310" i="4"/>
  <c r="E310" i="4"/>
  <c r="D310" i="4"/>
  <c r="E309" i="4"/>
  <c r="E308" i="4" s="1"/>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D273" i="4"/>
  <c r="F272" i="4"/>
  <c r="F271" i="4"/>
  <c r="F270" i="4"/>
  <c r="E269" i="4"/>
  <c r="E262" i="4" s="1"/>
  <c r="D258" i="1" s="1"/>
  <c r="D269" i="4"/>
  <c r="F268" i="4"/>
  <c r="F267" i="4"/>
  <c r="F266" i="4"/>
  <c r="F265" i="4"/>
  <c r="F264" i="4"/>
  <c r="F263" i="4"/>
  <c r="E263" i="4"/>
  <c r="D263" i="4"/>
  <c r="D262" i="4"/>
  <c r="F261" i="4"/>
  <c r="F260" i="4"/>
  <c r="F259" i="4"/>
  <c r="F258" i="4"/>
  <c r="E257" i="4"/>
  <c r="D257" i="4"/>
  <c r="F257" i="4" s="1"/>
  <c r="F256" i="4"/>
  <c r="F255" i="4"/>
  <c r="E254" i="4"/>
  <c r="D254" i="4"/>
  <c r="F254" i="4" s="1"/>
  <c r="F253" i="4"/>
  <c r="F252" i="4"/>
  <c r="F251" i="4"/>
  <c r="F250" i="4"/>
  <c r="E250" i="4"/>
  <c r="D250" i="4"/>
  <c r="F249" i="4"/>
  <c r="F248" i="4"/>
  <c r="F247" i="4"/>
  <c r="E246" i="4"/>
  <c r="D242" i="1" s="1"/>
  <c r="D246" i="4"/>
  <c r="F246" i="4" s="1"/>
  <c r="F245" i="4"/>
  <c r="F244" i="4"/>
  <c r="F243" i="4"/>
  <c r="F242" i="4"/>
  <c r="E242" i="4"/>
  <c r="D242" i="4"/>
  <c r="F241" i="4"/>
  <c r="F240" i="4"/>
  <c r="F239" i="4"/>
  <c r="F238" i="4"/>
  <c r="E237" i="4"/>
  <c r="E230" i="4" s="1"/>
  <c r="D226" i="1" s="1"/>
  <c r="D237" i="4"/>
  <c r="F236" i="4"/>
  <c r="F235" i="4"/>
  <c r="F234" i="4"/>
  <c r="E234" i="4"/>
  <c r="D234" i="4"/>
  <c r="F233" i="4"/>
  <c r="F232" i="4"/>
  <c r="F231" i="4"/>
  <c r="E231" i="4"/>
  <c r="D231" i="4"/>
  <c r="F229" i="4"/>
  <c r="F228" i="4"/>
  <c r="F227" i="4"/>
  <c r="F226" i="4"/>
  <c r="F225" i="4"/>
  <c r="E225" i="4"/>
  <c r="D225" i="4"/>
  <c r="F224" i="4"/>
  <c r="F223" i="4"/>
  <c r="F222" i="4"/>
  <c r="E222" i="4"/>
  <c r="D222" i="4"/>
  <c r="F221" i="4"/>
  <c r="E221" i="4"/>
  <c r="D221" i="4"/>
  <c r="F220" i="4"/>
  <c r="F219" i="4"/>
  <c r="F218" i="4"/>
  <c r="F217" i="4"/>
  <c r="E216" i="4"/>
  <c r="D212" i="1" s="1"/>
  <c r="D216" i="4"/>
  <c r="F215" i="4"/>
  <c r="F214" i="4"/>
  <c r="F213" i="4"/>
  <c r="F212" i="4"/>
  <c r="F211" i="4"/>
  <c r="F210" i="4"/>
  <c r="F209" i="4"/>
  <c r="E208" i="4"/>
  <c r="F208" i="4" s="1"/>
  <c r="D208" i="4"/>
  <c r="F207" i="4"/>
  <c r="F206" i="4"/>
  <c r="F205" i="4"/>
  <c r="F204" i="4"/>
  <c r="F203" i="4"/>
  <c r="E203" i="4"/>
  <c r="D203" i="4"/>
  <c r="D202" i="4"/>
  <c r="F201" i="4"/>
  <c r="F200" i="4"/>
  <c r="F199" i="4"/>
  <c r="F198" i="4"/>
  <c r="F197" i="4"/>
  <c r="F196" i="4"/>
  <c r="F195" i="4"/>
  <c r="E194" i="4"/>
  <c r="D190" i="1" s="1"/>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F165" i="4" s="1"/>
  <c r="D165" i="4"/>
  <c r="F163" i="4"/>
  <c r="F162" i="4"/>
  <c r="F161" i="4"/>
  <c r="E160" i="4"/>
  <c r="D160" i="4"/>
  <c r="F159" i="4"/>
  <c r="F158" i="4"/>
  <c r="F157" i="4"/>
  <c r="F156" i="4"/>
  <c r="F155" i="4"/>
  <c r="E154" i="4"/>
  <c r="D150" i="1" s="1"/>
  <c r="D154" i="4"/>
  <c r="F151" i="4"/>
  <c r="F150" i="4"/>
  <c r="F149" i="4"/>
  <c r="F148" i="4"/>
  <c r="F147" i="4"/>
  <c r="F146" i="4"/>
  <c r="F145" i="4"/>
  <c r="F144" i="4"/>
  <c r="F143" i="4"/>
  <c r="F142" i="4"/>
  <c r="E141" i="4"/>
  <c r="D141" i="4"/>
  <c r="D140" i="4" s="1"/>
  <c r="F140" i="4" s="1"/>
  <c r="E140" i="4"/>
  <c r="F139" i="4"/>
  <c r="F138" i="4"/>
  <c r="F137" i="4"/>
  <c r="F136" i="4"/>
  <c r="F135" i="4"/>
  <c r="E135" i="4"/>
  <c r="E134" i="4" s="1"/>
  <c r="D135" i="4"/>
  <c r="D134" i="4"/>
  <c r="F134" i="4" s="1"/>
  <c r="F133" i="4"/>
  <c r="F132" i="4"/>
  <c r="F131" i="4"/>
  <c r="F130" i="4"/>
  <c r="F129" i="4"/>
  <c r="E129" i="4"/>
  <c r="D129" i="4"/>
  <c r="F128" i="4"/>
  <c r="F127" i="4"/>
  <c r="E126" i="4"/>
  <c r="E125" i="4" s="1"/>
  <c r="D121" i="1" s="1"/>
  <c r="D126" i="4"/>
  <c r="F126" i="4" s="1"/>
  <c r="F125" i="4"/>
  <c r="D125" i="4"/>
  <c r="F124" i="4"/>
  <c r="F123" i="4"/>
  <c r="F122" i="4"/>
  <c r="F121" i="4"/>
  <c r="F120" i="4"/>
  <c r="E120" i="4"/>
  <c r="D120" i="4"/>
  <c r="F119" i="4"/>
  <c r="F118" i="4"/>
  <c r="F117" i="4"/>
  <c r="F116" i="4"/>
  <c r="F115" i="4"/>
  <c r="F114" i="4"/>
  <c r="F113" i="4"/>
  <c r="E112" i="4"/>
  <c r="D112" i="4"/>
  <c r="F111" i="4"/>
  <c r="F110" i="4"/>
  <c r="F109" i="4"/>
  <c r="F108" i="4"/>
  <c r="E107" i="4"/>
  <c r="D103" i="1" s="1"/>
  <c r="D107" i="4"/>
  <c r="F105" i="4"/>
  <c r="F104" i="4"/>
  <c r="F103" i="4"/>
  <c r="F102" i="4"/>
  <c r="F101" i="4"/>
  <c r="F100" i="4"/>
  <c r="F99" i="4"/>
  <c r="E98" i="4"/>
  <c r="D98" i="4"/>
  <c r="F97" i="4"/>
  <c r="F96" i="4"/>
  <c r="F95" i="4"/>
  <c r="F94" i="4"/>
  <c r="F93" i="4"/>
  <c r="F92" i="4"/>
  <c r="E91" i="4"/>
  <c r="D91" i="4"/>
  <c r="F90" i="4"/>
  <c r="F89" i="4"/>
  <c r="F88" i="4"/>
  <c r="F87" i="4"/>
  <c r="F86" i="4"/>
  <c r="F85" i="4"/>
  <c r="F84" i="4"/>
  <c r="F83" i="4"/>
  <c r="E83" i="4"/>
  <c r="D83" i="4"/>
  <c r="E82" i="4"/>
  <c r="D78" i="1" s="1"/>
  <c r="F81" i="4"/>
  <c r="F80" i="4"/>
  <c r="F79" i="4"/>
  <c r="F78" i="4"/>
  <c r="F77" i="4"/>
  <c r="E77" i="4"/>
  <c r="D77" i="4"/>
  <c r="F76" i="4"/>
  <c r="F75" i="4"/>
  <c r="E74" i="4"/>
  <c r="F74" i="4" s="1"/>
  <c r="D74" i="4"/>
  <c r="F73" i="4"/>
  <c r="F72" i="4"/>
  <c r="E71" i="4"/>
  <c r="D71" i="4"/>
  <c r="F71" i="4" s="1"/>
  <c r="F70" i="4"/>
  <c r="F69" i="4"/>
  <c r="E68" i="4"/>
  <c r="E49" i="4" s="1"/>
  <c r="D45" i="1" s="1"/>
  <c r="D68" i="4"/>
  <c r="F68" i="4" s="1"/>
  <c r="F67" i="4"/>
  <c r="F66" i="4"/>
  <c r="F65" i="4"/>
  <c r="F64" i="4"/>
  <c r="E64" i="4"/>
  <c r="D64" i="4"/>
  <c r="F63" i="4"/>
  <c r="F62" i="4"/>
  <c r="E61" i="4"/>
  <c r="D61" i="4"/>
  <c r="F61" i="4" s="1"/>
  <c r="F60" i="4"/>
  <c r="F59" i="4"/>
  <c r="E58" i="4"/>
  <c r="D58" i="4"/>
  <c r="C54" i="1" s="1"/>
  <c r="F57" i="4"/>
  <c r="F56" i="4"/>
  <c r="F55" i="4"/>
  <c r="F54" i="4"/>
  <c r="F53" i="4"/>
  <c r="E53" i="4"/>
  <c r="D53" i="4"/>
  <c r="F52" i="4"/>
  <c r="F51" i="4"/>
  <c r="E50" i="4"/>
  <c r="D50" i="4"/>
  <c r="F50" i="4" s="1"/>
  <c r="F48" i="4"/>
  <c r="F47" i="4"/>
  <c r="F46" i="4"/>
  <c r="F45" i="4"/>
  <c r="E44" i="4"/>
  <c r="E43" i="4" s="1"/>
  <c r="D44" i="4"/>
  <c r="F44" i="4" s="1"/>
  <c r="D43" i="4"/>
  <c r="F43" i="4" s="1"/>
  <c r="F42" i="4"/>
  <c r="F41" i="4"/>
  <c r="F40" i="4"/>
  <c r="F39" i="4"/>
  <c r="E39" i="4"/>
  <c r="D39" i="4"/>
  <c r="F38" i="4"/>
  <c r="F37" i="4"/>
  <c r="F36" i="4"/>
  <c r="E36" i="4"/>
  <c r="D36" i="4"/>
  <c r="F35" i="4"/>
  <c r="F34" i="4"/>
  <c r="F33" i="4"/>
  <c r="F32" i="4"/>
  <c r="F31" i="4"/>
  <c r="F30" i="4"/>
  <c r="E29" i="4"/>
  <c r="D29" i="4"/>
  <c r="F29" i="4" s="1"/>
  <c r="F28" i="4"/>
  <c r="F27" i="4"/>
  <c r="F26" i="4"/>
  <c r="F25" i="4"/>
  <c r="F24" i="4"/>
  <c r="E23" i="4"/>
  <c r="D23" i="4"/>
  <c r="F22" i="4"/>
  <c r="F21" i="4"/>
  <c r="F20" i="4"/>
  <c r="F19" i="4"/>
  <c r="F18" i="4"/>
  <c r="E17" i="4"/>
  <c r="D17" i="4"/>
  <c r="C13" i="1" s="1"/>
  <c r="F16" i="4"/>
  <c r="F15" i="4"/>
  <c r="F14" i="4"/>
  <c r="F13" i="4"/>
  <c r="F12" i="4"/>
  <c r="F11" i="4"/>
  <c r="F10" i="4"/>
  <c r="F9" i="4"/>
  <c r="E8" i="4"/>
  <c r="D8" i="4"/>
  <c r="G40" i="3"/>
  <c r="B40" i="3"/>
  <c r="G39" i="3"/>
  <c r="B39" i="3"/>
  <c r="G38" i="3"/>
  <c r="B38" i="3"/>
  <c r="H37" i="3"/>
  <c r="G37" i="3"/>
  <c r="B37" i="3"/>
  <c r="I35" i="3"/>
  <c r="H35" i="3"/>
  <c r="G35" i="3"/>
  <c r="B35" i="3"/>
  <c r="I34" i="3"/>
  <c r="H34" i="3"/>
  <c r="G34" i="3"/>
  <c r="B34" i="3"/>
  <c r="I33" i="3"/>
  <c r="H33" i="3"/>
  <c r="G33" i="3"/>
  <c r="B33" i="3"/>
  <c r="G32" i="3"/>
  <c r="B32" i="3"/>
  <c r="G30" i="3"/>
  <c r="B30" i="3"/>
  <c r="I29" i="3"/>
  <c r="G29" i="3"/>
  <c r="B29" i="3"/>
  <c r="I28" i="3"/>
  <c r="H28" i="3"/>
  <c r="G28" i="3"/>
  <c r="B28" i="3"/>
  <c r="G27" i="3"/>
  <c r="B27" i="3"/>
  <c r="H26" i="3"/>
  <c r="G26" i="3"/>
  <c r="B26" i="3"/>
  <c r="G24" i="3"/>
  <c r="B24" i="3"/>
  <c r="G23" i="3"/>
  <c r="B23" i="3"/>
  <c r="G22" i="3"/>
  <c r="B22" i="3"/>
  <c r="H21" i="3"/>
  <c r="G21" i="3"/>
  <c r="B21" i="3"/>
  <c r="G19" i="3"/>
  <c r="B19" i="3"/>
  <c r="G18" i="3"/>
  <c r="B18" i="3"/>
  <c r="G17" i="3"/>
  <c r="B17" i="3"/>
  <c r="G16" i="3"/>
  <c r="B16" i="3"/>
  <c r="H10" i="3" a="1"/>
  <c r="H10" i="3" s="1"/>
  <c r="L3" i="9" s="1"/>
  <c r="C1686" i="1"/>
  <c r="G1686" i="1" s="1"/>
  <c r="C1685" i="1"/>
  <c r="H1685" i="1" s="1"/>
  <c r="C1684" i="1"/>
  <c r="C1683" i="1"/>
  <c r="H1683" i="1" s="1"/>
  <c r="C1682" i="1"/>
  <c r="H1680" i="1"/>
  <c r="C1680" i="1"/>
  <c r="G1680" i="1" s="1"/>
  <c r="C1679" i="1"/>
  <c r="C1678" i="1"/>
  <c r="G1678" i="1" s="1"/>
  <c r="H1677" i="1"/>
  <c r="G1677" i="1"/>
  <c r="C1677" i="1"/>
  <c r="C1676" i="1"/>
  <c r="C1675" i="1"/>
  <c r="H1675" i="1" s="1"/>
  <c r="C1674" i="1"/>
  <c r="H1673" i="1"/>
  <c r="G1673" i="1"/>
  <c r="C1673" i="1"/>
  <c r="H1672" i="1"/>
  <c r="C1672" i="1"/>
  <c r="G1672" i="1" s="1"/>
  <c r="C1671" i="1"/>
  <c r="C1670" i="1"/>
  <c r="G1670" i="1" s="1"/>
  <c r="C1668" i="1"/>
  <c r="C1667" i="1"/>
  <c r="H1667" i="1" s="1"/>
  <c r="C1666" i="1"/>
  <c r="H1665" i="1"/>
  <c r="G1665" i="1"/>
  <c r="C1665" i="1"/>
  <c r="H1664" i="1"/>
  <c r="C1664" i="1"/>
  <c r="G1664" i="1" s="1"/>
  <c r="C1663" i="1"/>
  <c r="H1662" i="1"/>
  <c r="C1662" i="1"/>
  <c r="G1662" i="1" s="1"/>
  <c r="H1661" i="1"/>
  <c r="G1661" i="1"/>
  <c r="C1661" i="1"/>
  <c r="C1660" i="1"/>
  <c r="G1659" i="1"/>
  <c r="C1659" i="1"/>
  <c r="H1659" i="1" s="1"/>
  <c r="C1658" i="1"/>
  <c r="H1657" i="1"/>
  <c r="G1657" i="1"/>
  <c r="C1657" i="1"/>
  <c r="H1656" i="1"/>
  <c r="G1656" i="1"/>
  <c r="C1656" i="1"/>
  <c r="C1655" i="1"/>
  <c r="H1654" i="1"/>
  <c r="C1654" i="1"/>
  <c r="G1654" i="1" s="1"/>
  <c r="H1653" i="1"/>
  <c r="G1653" i="1"/>
  <c r="C1653" i="1"/>
  <c r="C1652" i="1"/>
  <c r="G1651" i="1"/>
  <c r="C1651" i="1"/>
  <c r="H1651" i="1" s="1"/>
  <c r="C1650" i="1"/>
  <c r="H1649" i="1"/>
  <c r="G1649" i="1"/>
  <c r="C1649" i="1"/>
  <c r="H1648" i="1"/>
  <c r="G1648" i="1"/>
  <c r="C1648" i="1"/>
  <c r="C1647" i="1"/>
  <c r="H1646" i="1"/>
  <c r="C1646" i="1"/>
  <c r="G1646" i="1" s="1"/>
  <c r="H1645" i="1"/>
  <c r="G1645" i="1"/>
  <c r="C1645" i="1"/>
  <c r="C1644" i="1"/>
  <c r="G1643" i="1"/>
  <c r="C1643" i="1"/>
  <c r="H1643" i="1" s="1"/>
  <c r="C1642" i="1"/>
  <c r="H1641" i="1"/>
  <c r="G1641" i="1"/>
  <c r="C1641" i="1"/>
  <c r="H1640" i="1"/>
  <c r="G1640" i="1"/>
  <c r="C1640" i="1"/>
  <c r="C1639" i="1"/>
  <c r="H1638" i="1"/>
  <c r="C1638" i="1"/>
  <c r="G1638" i="1" s="1"/>
  <c r="H1637" i="1"/>
  <c r="G1637" i="1"/>
  <c r="C1637" i="1"/>
  <c r="C1636" i="1"/>
  <c r="G1635" i="1"/>
  <c r="C1635" i="1"/>
  <c r="H1635" i="1" s="1"/>
  <c r="C1634" i="1"/>
  <c r="H1633" i="1"/>
  <c r="G1633" i="1"/>
  <c r="C1633" i="1"/>
  <c r="H1632" i="1"/>
  <c r="G1632" i="1"/>
  <c r="C1632" i="1"/>
  <c r="C1631" i="1"/>
  <c r="H1630" i="1"/>
  <c r="C1630" i="1"/>
  <c r="G1630" i="1" s="1"/>
  <c r="H1629" i="1"/>
  <c r="G1629" i="1"/>
  <c r="C1629" i="1"/>
  <c r="C1627" i="1"/>
  <c r="H1627" i="1" s="1"/>
  <c r="C1626" i="1"/>
  <c r="H1625" i="1"/>
  <c r="G1625" i="1"/>
  <c r="C1625" i="1"/>
  <c r="H1624" i="1"/>
  <c r="C1624" i="1"/>
  <c r="G1624" i="1" s="1"/>
  <c r="C1623" i="1"/>
  <c r="C1620" i="1"/>
  <c r="H1620" i="1" s="1"/>
  <c r="G1619" i="1"/>
  <c r="C1619" i="1"/>
  <c r="H1619" i="1" s="1"/>
  <c r="C1618" i="1"/>
  <c r="G1618" i="1" s="1"/>
  <c r="H1617" i="1"/>
  <c r="G1617" i="1"/>
  <c r="C1617" i="1"/>
  <c r="H1616" i="1"/>
  <c r="G1616" i="1"/>
  <c r="C1616" i="1"/>
  <c r="C1615" i="1"/>
  <c r="H1615" i="1" s="1"/>
  <c r="H1614" i="1"/>
  <c r="C1614" i="1"/>
  <c r="G1614" i="1" s="1"/>
  <c r="C1613" i="1"/>
  <c r="H1613" i="1" s="1"/>
  <c r="C1612" i="1"/>
  <c r="H1612" i="1" s="1"/>
  <c r="G1611" i="1"/>
  <c r="C1611" i="1"/>
  <c r="H1611" i="1" s="1"/>
  <c r="C1610" i="1"/>
  <c r="G1610" i="1" s="1"/>
  <c r="H1609" i="1"/>
  <c r="G1609" i="1"/>
  <c r="C1609" i="1"/>
  <c r="H1608" i="1"/>
  <c r="G1608" i="1"/>
  <c r="C1608" i="1"/>
  <c r="C1607" i="1"/>
  <c r="H1607" i="1" s="1"/>
  <c r="H1606" i="1"/>
  <c r="C1606" i="1"/>
  <c r="G1606" i="1" s="1"/>
  <c r="C1605" i="1"/>
  <c r="H1605" i="1" s="1"/>
  <c r="G1603" i="1"/>
  <c r="C1603" i="1"/>
  <c r="H1603" i="1" s="1"/>
  <c r="C1601" i="1"/>
  <c r="H1601" i="1" s="1"/>
  <c r="H1600" i="1"/>
  <c r="G1600" i="1"/>
  <c r="C1600" i="1"/>
  <c r="C1599" i="1"/>
  <c r="H1599" i="1" s="1"/>
  <c r="H1598" i="1"/>
  <c r="C1598" i="1"/>
  <c r="G1598" i="1" s="1"/>
  <c r="H1597" i="1"/>
  <c r="G1597" i="1"/>
  <c r="C1597" i="1"/>
  <c r="C1596" i="1"/>
  <c r="H1596" i="1" s="1"/>
  <c r="C1594" i="1"/>
  <c r="G1594" i="1" s="1"/>
  <c r="H1593" i="1"/>
  <c r="G1593" i="1"/>
  <c r="C1593" i="1"/>
  <c r="H1592" i="1"/>
  <c r="C1592" i="1"/>
  <c r="G1592" i="1" s="1"/>
  <c r="C1591" i="1"/>
  <c r="H1591" i="1" s="1"/>
  <c r="H1590" i="1"/>
  <c r="C1590" i="1"/>
  <c r="G1590" i="1" s="1"/>
  <c r="H1589" i="1"/>
  <c r="G1589" i="1"/>
  <c r="C1589" i="1"/>
  <c r="C1588" i="1"/>
  <c r="H1588" i="1" s="1"/>
  <c r="C1587" i="1"/>
  <c r="H1587" i="1" s="1"/>
  <c r="C1586" i="1"/>
  <c r="G1586" i="1" s="1"/>
  <c r="C1585" i="1"/>
  <c r="H1585" i="1" s="1"/>
  <c r="H1584" i="1"/>
  <c r="G1584" i="1"/>
  <c r="C1584" i="1"/>
  <c r="H1582" i="1"/>
  <c r="C1582" i="1"/>
  <c r="G1582" i="1" s="1"/>
  <c r="G1581" i="1"/>
  <c r="D1581" i="1"/>
  <c r="C1581" i="1"/>
  <c r="H1580" i="1"/>
  <c r="D1580" i="1"/>
  <c r="C1580" i="1"/>
  <c r="J1580" i="1" s="1"/>
  <c r="D1579" i="1"/>
  <c r="C1579" i="1"/>
  <c r="G1578" i="1"/>
  <c r="D1578" i="1"/>
  <c r="C1578" i="1"/>
  <c r="J1578" i="1" s="1"/>
  <c r="G1577" i="1"/>
  <c r="D1577" i="1"/>
  <c r="C1577" i="1"/>
  <c r="H1577" i="1" s="1"/>
  <c r="G1576" i="1"/>
  <c r="D1576" i="1"/>
  <c r="C1576" i="1"/>
  <c r="H1575" i="1"/>
  <c r="D1575" i="1"/>
  <c r="C1575" i="1"/>
  <c r="J1575" i="1" s="1"/>
  <c r="D1574" i="1"/>
  <c r="C1574" i="1"/>
  <c r="G1573" i="1"/>
  <c r="D1573" i="1"/>
  <c r="C1573" i="1"/>
  <c r="J1573" i="1" s="1"/>
  <c r="G1572" i="1"/>
  <c r="D1572" i="1"/>
  <c r="C1572" i="1"/>
  <c r="H1572" i="1" s="1"/>
  <c r="G1571" i="1"/>
  <c r="D1571" i="1"/>
  <c r="C1571" i="1"/>
  <c r="H1571" i="1" s="1"/>
  <c r="G1570" i="1"/>
  <c r="D1570" i="1"/>
  <c r="C1570" i="1"/>
  <c r="H1569" i="1"/>
  <c r="D1569" i="1"/>
  <c r="C1569" i="1"/>
  <c r="J1569" i="1" s="1"/>
  <c r="J1568" i="1"/>
  <c r="D1568" i="1"/>
  <c r="C1568" i="1"/>
  <c r="G1567" i="1"/>
  <c r="D1567" i="1"/>
  <c r="C1567" i="1"/>
  <c r="J1567" i="1" s="1"/>
  <c r="G1566" i="1"/>
  <c r="D1566" i="1"/>
  <c r="C1566" i="1"/>
  <c r="H1565" i="1"/>
  <c r="D1565" i="1"/>
  <c r="C1565" i="1"/>
  <c r="J1565" i="1" s="1"/>
  <c r="J1564" i="1"/>
  <c r="D1564" i="1"/>
  <c r="C1564" i="1"/>
  <c r="D1563" i="1"/>
  <c r="C1563" i="1"/>
  <c r="H1563" i="1" s="1"/>
  <c r="D1562" i="1"/>
  <c r="C1562" i="1"/>
  <c r="D1561" i="1"/>
  <c r="G1561" i="1" s="1"/>
  <c r="C1561" i="1"/>
  <c r="H1560" i="1"/>
  <c r="G1560" i="1"/>
  <c r="I1560" i="1" s="1"/>
  <c r="D1560" i="1"/>
  <c r="C1560" i="1"/>
  <c r="J1560" i="1" s="1"/>
  <c r="D1559" i="1"/>
  <c r="C1559" i="1"/>
  <c r="H1559" i="1" s="1"/>
  <c r="D1558" i="1"/>
  <c r="C1558" i="1"/>
  <c r="D1557" i="1"/>
  <c r="G1557" i="1" s="1"/>
  <c r="C1557" i="1"/>
  <c r="D1556" i="1"/>
  <c r="C1556" i="1"/>
  <c r="D1555" i="1"/>
  <c r="C1555" i="1"/>
  <c r="H1555" i="1" s="1"/>
  <c r="D1554" i="1"/>
  <c r="C1554" i="1"/>
  <c r="D1553" i="1"/>
  <c r="G1553" i="1" s="1"/>
  <c r="C1553" i="1"/>
  <c r="H1552" i="1"/>
  <c r="G1552" i="1"/>
  <c r="I1552" i="1" s="1"/>
  <c r="D1552" i="1"/>
  <c r="C1552" i="1"/>
  <c r="J1552" i="1" s="1"/>
  <c r="D1551" i="1"/>
  <c r="C1551" i="1"/>
  <c r="H1551" i="1" s="1"/>
  <c r="D1550" i="1"/>
  <c r="C1550" i="1"/>
  <c r="D1549" i="1"/>
  <c r="G1549" i="1" s="1"/>
  <c r="C1549" i="1"/>
  <c r="H1548" i="1"/>
  <c r="G1548" i="1"/>
  <c r="I1548" i="1" s="1"/>
  <c r="D1548" i="1"/>
  <c r="C1548" i="1"/>
  <c r="J1548" i="1" s="1"/>
  <c r="J1547" i="1"/>
  <c r="H1547" i="1"/>
  <c r="D1547" i="1"/>
  <c r="C1547" i="1"/>
  <c r="J1546" i="1"/>
  <c r="H1546" i="1"/>
  <c r="G1546" i="1"/>
  <c r="D1546" i="1"/>
  <c r="C1546" i="1"/>
  <c r="J1545" i="1"/>
  <c r="D1545" i="1"/>
  <c r="C1545" i="1"/>
  <c r="D1544" i="1"/>
  <c r="C1544" i="1"/>
  <c r="H1543" i="1"/>
  <c r="D1543" i="1"/>
  <c r="C1543" i="1"/>
  <c r="J1542" i="1"/>
  <c r="H1542" i="1"/>
  <c r="G1542" i="1"/>
  <c r="D1542" i="1"/>
  <c r="C1542" i="1"/>
  <c r="J1541" i="1"/>
  <c r="D1541" i="1"/>
  <c r="C1541" i="1"/>
  <c r="D1540" i="1"/>
  <c r="C1540" i="1"/>
  <c r="G1540" i="1" s="1"/>
  <c r="H1539" i="1"/>
  <c r="D1539" i="1"/>
  <c r="C1539" i="1"/>
  <c r="D1536" i="1"/>
  <c r="C1536" i="1"/>
  <c r="G1536" i="1" s="1"/>
  <c r="H1535" i="1"/>
  <c r="D1535" i="1"/>
  <c r="C1535" i="1"/>
  <c r="D1534" i="1"/>
  <c r="H1534" i="1" s="1"/>
  <c r="C1534" i="1"/>
  <c r="D1533" i="1"/>
  <c r="C1533" i="1"/>
  <c r="D1532" i="1"/>
  <c r="C1532" i="1"/>
  <c r="G1532" i="1" s="1"/>
  <c r="H1531" i="1"/>
  <c r="D1531" i="1"/>
  <c r="C1531" i="1"/>
  <c r="D1530" i="1"/>
  <c r="H1530" i="1" s="1"/>
  <c r="C1530" i="1"/>
  <c r="D1529" i="1"/>
  <c r="C1529" i="1"/>
  <c r="D1528" i="1"/>
  <c r="C1528" i="1"/>
  <c r="G1528" i="1" s="1"/>
  <c r="H1527" i="1"/>
  <c r="D1527" i="1"/>
  <c r="C1527" i="1"/>
  <c r="G1527" i="1" s="1"/>
  <c r="H1526" i="1"/>
  <c r="D1526" i="1"/>
  <c r="C1526" i="1"/>
  <c r="G1526" i="1" s="1"/>
  <c r="D1525" i="1"/>
  <c r="H1524" i="1"/>
  <c r="D1524" i="1"/>
  <c r="C1524" i="1"/>
  <c r="G1524" i="1" s="1"/>
  <c r="H1523" i="1"/>
  <c r="D1523" i="1"/>
  <c r="C1523" i="1"/>
  <c r="G1523" i="1" s="1"/>
  <c r="H1522" i="1"/>
  <c r="D1522" i="1"/>
  <c r="C1522" i="1"/>
  <c r="G1522" i="1" s="1"/>
  <c r="H1521" i="1"/>
  <c r="D1521" i="1"/>
  <c r="C1521" i="1"/>
  <c r="G1521" i="1" s="1"/>
  <c r="H1520" i="1"/>
  <c r="D1520" i="1"/>
  <c r="C1520" i="1"/>
  <c r="G1520" i="1" s="1"/>
  <c r="H1519" i="1"/>
  <c r="D1519" i="1"/>
  <c r="C1519" i="1"/>
  <c r="G1519" i="1" s="1"/>
  <c r="H1518" i="1"/>
  <c r="D1518" i="1"/>
  <c r="C1518" i="1"/>
  <c r="G1518" i="1" s="1"/>
  <c r="H1517" i="1"/>
  <c r="D1517" i="1"/>
  <c r="C1517" i="1"/>
  <c r="G1517" i="1" s="1"/>
  <c r="H1516" i="1"/>
  <c r="D1516" i="1"/>
  <c r="C1516" i="1"/>
  <c r="G1516" i="1" s="1"/>
  <c r="H1515" i="1"/>
  <c r="D1515" i="1"/>
  <c r="C1515" i="1"/>
  <c r="G1515" i="1" s="1"/>
  <c r="H1514" i="1"/>
  <c r="D1514" i="1"/>
  <c r="C1514" i="1"/>
  <c r="G1514" i="1" s="1"/>
  <c r="H1513" i="1"/>
  <c r="D1513" i="1"/>
  <c r="C1513" i="1"/>
  <c r="G1513" i="1" s="1"/>
  <c r="H1512" i="1"/>
  <c r="D1512" i="1"/>
  <c r="C1512" i="1"/>
  <c r="G1512" i="1" s="1"/>
  <c r="H1511" i="1"/>
  <c r="D1511" i="1"/>
  <c r="C1511" i="1"/>
  <c r="G1511" i="1" s="1"/>
  <c r="D1510" i="1"/>
  <c r="H1509" i="1"/>
  <c r="D1509" i="1"/>
  <c r="C1509" i="1"/>
  <c r="G1509" i="1" s="1"/>
  <c r="H1508" i="1"/>
  <c r="D1508" i="1"/>
  <c r="C1508" i="1"/>
  <c r="G1508" i="1" s="1"/>
  <c r="H1507" i="1"/>
  <c r="D1507" i="1"/>
  <c r="C1507" i="1"/>
  <c r="G1507" i="1" s="1"/>
  <c r="H1506" i="1"/>
  <c r="D1506" i="1"/>
  <c r="C1506" i="1"/>
  <c r="G1506" i="1" s="1"/>
  <c r="H1505" i="1"/>
  <c r="D1505" i="1"/>
  <c r="C1505" i="1"/>
  <c r="G1505" i="1" s="1"/>
  <c r="H1504" i="1"/>
  <c r="D1504" i="1"/>
  <c r="C1504" i="1"/>
  <c r="G1504" i="1" s="1"/>
  <c r="H1503" i="1"/>
  <c r="D1503" i="1"/>
  <c r="C1503" i="1"/>
  <c r="G1503" i="1" s="1"/>
  <c r="H1502" i="1"/>
  <c r="D1502" i="1"/>
  <c r="C1502" i="1"/>
  <c r="G1502" i="1" s="1"/>
  <c r="H1501" i="1"/>
  <c r="D1501" i="1"/>
  <c r="C1501" i="1"/>
  <c r="G1501" i="1" s="1"/>
  <c r="H1500" i="1"/>
  <c r="D1500" i="1"/>
  <c r="C1500" i="1"/>
  <c r="G1500" i="1" s="1"/>
  <c r="H1499" i="1"/>
  <c r="D1499" i="1"/>
  <c r="C1499" i="1"/>
  <c r="G1499" i="1" s="1"/>
  <c r="H1498" i="1"/>
  <c r="D1498" i="1"/>
  <c r="C1498" i="1"/>
  <c r="G1498" i="1" s="1"/>
  <c r="H1497" i="1"/>
  <c r="D1497" i="1"/>
  <c r="C1497" i="1"/>
  <c r="G1497" i="1" s="1"/>
  <c r="H1496" i="1"/>
  <c r="D1496" i="1"/>
  <c r="C1496" i="1"/>
  <c r="G1496" i="1" s="1"/>
  <c r="H1495" i="1"/>
  <c r="D1495" i="1"/>
  <c r="C1495" i="1"/>
  <c r="G1495" i="1" s="1"/>
  <c r="H1494" i="1"/>
  <c r="D1494" i="1"/>
  <c r="C1494" i="1"/>
  <c r="G1494" i="1" s="1"/>
  <c r="H1493" i="1"/>
  <c r="D1493" i="1"/>
  <c r="C1493" i="1"/>
  <c r="G1493" i="1" s="1"/>
  <c r="H1492" i="1"/>
  <c r="D1492" i="1"/>
  <c r="C1492" i="1"/>
  <c r="G1492" i="1" s="1"/>
  <c r="H1491" i="1"/>
  <c r="D1491" i="1"/>
  <c r="C1491" i="1"/>
  <c r="G1491" i="1" s="1"/>
  <c r="H1490" i="1"/>
  <c r="D1490" i="1"/>
  <c r="C1490" i="1"/>
  <c r="G1490" i="1" s="1"/>
  <c r="H1489" i="1"/>
  <c r="D1489" i="1"/>
  <c r="C1489" i="1"/>
  <c r="G1489" i="1" s="1"/>
  <c r="H1488" i="1"/>
  <c r="D1488" i="1"/>
  <c r="C1488" i="1"/>
  <c r="G1488" i="1" s="1"/>
  <c r="H1487" i="1"/>
  <c r="D1487" i="1"/>
  <c r="C1487" i="1"/>
  <c r="G1487" i="1" s="1"/>
  <c r="H1486" i="1"/>
  <c r="D1486" i="1"/>
  <c r="C1486" i="1"/>
  <c r="G1486" i="1" s="1"/>
  <c r="H1485" i="1"/>
  <c r="D1485" i="1"/>
  <c r="C1485" i="1"/>
  <c r="G1485" i="1" s="1"/>
  <c r="H1484" i="1"/>
  <c r="D1484" i="1"/>
  <c r="C1484" i="1"/>
  <c r="G1484" i="1" s="1"/>
  <c r="H1483" i="1"/>
  <c r="D1483" i="1"/>
  <c r="C1483" i="1"/>
  <c r="G1483" i="1" s="1"/>
  <c r="H1482" i="1"/>
  <c r="D1482" i="1"/>
  <c r="C1482" i="1"/>
  <c r="G1482" i="1" s="1"/>
  <c r="H1481" i="1"/>
  <c r="D1481" i="1"/>
  <c r="C1481" i="1"/>
  <c r="G1481" i="1" s="1"/>
  <c r="H1480" i="1"/>
  <c r="D1480" i="1"/>
  <c r="C1480" i="1"/>
  <c r="G1480" i="1" s="1"/>
  <c r="H1479" i="1"/>
  <c r="D1479" i="1"/>
  <c r="C1479" i="1"/>
  <c r="G1479" i="1" s="1"/>
  <c r="H1478" i="1"/>
  <c r="D1478" i="1"/>
  <c r="C1478" i="1"/>
  <c r="G1478" i="1" s="1"/>
  <c r="H1477" i="1"/>
  <c r="D1477" i="1"/>
  <c r="C1477" i="1"/>
  <c r="G1477" i="1" s="1"/>
  <c r="H1476" i="1"/>
  <c r="D1476" i="1"/>
  <c r="C1476" i="1"/>
  <c r="G1476" i="1" s="1"/>
  <c r="H1475" i="1"/>
  <c r="D1475" i="1"/>
  <c r="C1475" i="1"/>
  <c r="G1475" i="1" s="1"/>
  <c r="H1474" i="1"/>
  <c r="D1474" i="1"/>
  <c r="C1474" i="1"/>
  <c r="G1474" i="1" s="1"/>
  <c r="H1473" i="1"/>
  <c r="D1473" i="1"/>
  <c r="C1473" i="1"/>
  <c r="G1473" i="1" s="1"/>
  <c r="H1472" i="1"/>
  <c r="D1472" i="1"/>
  <c r="C1472" i="1"/>
  <c r="G1472" i="1" s="1"/>
  <c r="H1471" i="1"/>
  <c r="D1471" i="1"/>
  <c r="C1471" i="1"/>
  <c r="G1471" i="1" s="1"/>
  <c r="H1470" i="1"/>
  <c r="D1470" i="1"/>
  <c r="C1470" i="1"/>
  <c r="G1470" i="1" s="1"/>
  <c r="H1469" i="1"/>
  <c r="D1469" i="1"/>
  <c r="C1469" i="1"/>
  <c r="G1469" i="1" s="1"/>
  <c r="H1468" i="1"/>
  <c r="D1468" i="1"/>
  <c r="C1468" i="1"/>
  <c r="G1468" i="1" s="1"/>
  <c r="H1467" i="1"/>
  <c r="D1467" i="1"/>
  <c r="C1467" i="1"/>
  <c r="G1467" i="1" s="1"/>
  <c r="H1466" i="1"/>
  <c r="D1466" i="1"/>
  <c r="C1466" i="1"/>
  <c r="G1466" i="1" s="1"/>
  <c r="H1465" i="1"/>
  <c r="D1465" i="1"/>
  <c r="C1465" i="1"/>
  <c r="G1465" i="1" s="1"/>
  <c r="H1464" i="1"/>
  <c r="D1464" i="1"/>
  <c r="C1464" i="1"/>
  <c r="G1464" i="1" s="1"/>
  <c r="H1463" i="1"/>
  <c r="D1463" i="1"/>
  <c r="C1463" i="1"/>
  <c r="G1463" i="1" s="1"/>
  <c r="H1462" i="1"/>
  <c r="D1462" i="1"/>
  <c r="C1462" i="1"/>
  <c r="G1462" i="1" s="1"/>
  <c r="H1461" i="1"/>
  <c r="D1461" i="1"/>
  <c r="C1461" i="1"/>
  <c r="G1461" i="1" s="1"/>
  <c r="H1460" i="1"/>
  <c r="D1460" i="1"/>
  <c r="C1460" i="1"/>
  <c r="G1460" i="1" s="1"/>
  <c r="H1459" i="1"/>
  <c r="D1459" i="1"/>
  <c r="C1459" i="1"/>
  <c r="G1459" i="1" s="1"/>
  <c r="H1458" i="1"/>
  <c r="D1458" i="1"/>
  <c r="C1458" i="1"/>
  <c r="G1458" i="1" s="1"/>
  <c r="H1457" i="1"/>
  <c r="D1457" i="1"/>
  <c r="C1457" i="1"/>
  <c r="G1457" i="1" s="1"/>
  <c r="H1456" i="1"/>
  <c r="D1456" i="1"/>
  <c r="C1456" i="1"/>
  <c r="G1456" i="1" s="1"/>
  <c r="H1455" i="1"/>
  <c r="D1455" i="1"/>
  <c r="C1455" i="1"/>
  <c r="G1455" i="1" s="1"/>
  <c r="H1454" i="1"/>
  <c r="D1454" i="1"/>
  <c r="C1454" i="1"/>
  <c r="G1454" i="1" s="1"/>
  <c r="H1453" i="1"/>
  <c r="D1453" i="1"/>
  <c r="C1453" i="1"/>
  <c r="G1453" i="1" s="1"/>
  <c r="H1452" i="1"/>
  <c r="D1452" i="1"/>
  <c r="C1452" i="1"/>
  <c r="G1452" i="1" s="1"/>
  <c r="H1451" i="1"/>
  <c r="D1451" i="1"/>
  <c r="C1451" i="1"/>
  <c r="G1451" i="1" s="1"/>
  <c r="H1450" i="1"/>
  <c r="D1450" i="1"/>
  <c r="C1450" i="1"/>
  <c r="G1450" i="1" s="1"/>
  <c r="H1449" i="1"/>
  <c r="D1449" i="1"/>
  <c r="C1449" i="1"/>
  <c r="G1449" i="1" s="1"/>
  <c r="H1448" i="1"/>
  <c r="D1448" i="1"/>
  <c r="C1448" i="1"/>
  <c r="G1448" i="1" s="1"/>
  <c r="H1447" i="1"/>
  <c r="D1447" i="1"/>
  <c r="C1447" i="1"/>
  <c r="G1447" i="1" s="1"/>
  <c r="H1446" i="1"/>
  <c r="D1446" i="1"/>
  <c r="C1446" i="1"/>
  <c r="G1446" i="1" s="1"/>
  <c r="H1445" i="1"/>
  <c r="D1445" i="1"/>
  <c r="C1445" i="1"/>
  <c r="G1445" i="1" s="1"/>
  <c r="H1444" i="1"/>
  <c r="D1444" i="1"/>
  <c r="C1444" i="1"/>
  <c r="G1444" i="1" s="1"/>
  <c r="H1443" i="1"/>
  <c r="D1443" i="1"/>
  <c r="C1443" i="1"/>
  <c r="G1443" i="1" s="1"/>
  <c r="H1442" i="1"/>
  <c r="D1442" i="1"/>
  <c r="C1442" i="1"/>
  <c r="G1442" i="1" s="1"/>
  <c r="H1441" i="1"/>
  <c r="D1441" i="1"/>
  <c r="C1441" i="1"/>
  <c r="G1441" i="1" s="1"/>
  <c r="H1440" i="1"/>
  <c r="D1440" i="1"/>
  <c r="C1440" i="1"/>
  <c r="G1440" i="1" s="1"/>
  <c r="H1439" i="1"/>
  <c r="D1439" i="1"/>
  <c r="C1439" i="1"/>
  <c r="G1439" i="1" s="1"/>
  <c r="H1438" i="1"/>
  <c r="D1438" i="1"/>
  <c r="C1438" i="1"/>
  <c r="G1438" i="1" s="1"/>
  <c r="H1437" i="1"/>
  <c r="D1437" i="1"/>
  <c r="C1437" i="1"/>
  <c r="G1437" i="1" s="1"/>
  <c r="H1436" i="1"/>
  <c r="D1436" i="1"/>
  <c r="C1436" i="1"/>
  <c r="G1436" i="1" s="1"/>
  <c r="H1435" i="1"/>
  <c r="D1435" i="1"/>
  <c r="C1435" i="1"/>
  <c r="G1435" i="1" s="1"/>
  <c r="H1434" i="1"/>
  <c r="D1434" i="1"/>
  <c r="C1434" i="1"/>
  <c r="G1434" i="1" s="1"/>
  <c r="H1433" i="1"/>
  <c r="D1433" i="1"/>
  <c r="C1433" i="1"/>
  <c r="G1433" i="1" s="1"/>
  <c r="H1432" i="1"/>
  <c r="D1432" i="1"/>
  <c r="C1432" i="1"/>
  <c r="G1432"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H1408" i="1"/>
  <c r="D1408" i="1"/>
  <c r="C1408" i="1"/>
  <c r="G1408" i="1" s="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H1370" i="1"/>
  <c r="D1370" i="1"/>
  <c r="C1370" i="1"/>
  <c r="G1370" i="1" s="1"/>
  <c r="H1369" i="1"/>
  <c r="D1369" i="1"/>
  <c r="C1369" i="1"/>
  <c r="G1369" i="1" s="1"/>
  <c r="H1368" i="1"/>
  <c r="D1368" i="1"/>
  <c r="C1368" i="1"/>
  <c r="G1368" i="1" s="1"/>
  <c r="H1367" i="1"/>
  <c r="D1367" i="1"/>
  <c r="C1367" i="1"/>
  <c r="G1367" i="1" s="1"/>
  <c r="H1366" i="1"/>
  <c r="D1366" i="1"/>
  <c r="C1366" i="1"/>
  <c r="G1366" i="1" s="1"/>
  <c r="H1365" i="1"/>
  <c r="D1365" i="1"/>
  <c r="C1365" i="1"/>
  <c r="G1365" i="1" s="1"/>
  <c r="H1364" i="1"/>
  <c r="D1364" i="1"/>
  <c r="C1364" i="1"/>
  <c r="G1364" i="1" s="1"/>
  <c r="H1363" i="1"/>
  <c r="D1363" i="1"/>
  <c r="C1363" i="1"/>
  <c r="G1363" i="1" s="1"/>
  <c r="H1362" i="1"/>
  <c r="D1362" i="1"/>
  <c r="C1362" i="1"/>
  <c r="G1362" i="1" s="1"/>
  <c r="H1361" i="1"/>
  <c r="D1361" i="1"/>
  <c r="C1361" i="1"/>
  <c r="G1361" i="1" s="1"/>
  <c r="H1360" i="1"/>
  <c r="D1360" i="1"/>
  <c r="C1360" i="1"/>
  <c r="G1360" i="1" s="1"/>
  <c r="H1359" i="1"/>
  <c r="D1359" i="1"/>
  <c r="C1359" i="1"/>
  <c r="G1359" i="1" s="1"/>
  <c r="H1358" i="1"/>
  <c r="D1358" i="1"/>
  <c r="C1358" i="1"/>
  <c r="G1358" i="1" s="1"/>
  <c r="H1357" i="1"/>
  <c r="D1357" i="1"/>
  <c r="C1357" i="1"/>
  <c r="G1357" i="1" s="1"/>
  <c r="H1356" i="1"/>
  <c r="D1356" i="1"/>
  <c r="C1356" i="1"/>
  <c r="G1356" i="1" s="1"/>
  <c r="H1355" i="1"/>
  <c r="D1355" i="1"/>
  <c r="C1355" i="1"/>
  <c r="G1355" i="1" s="1"/>
  <c r="H1354" i="1"/>
  <c r="D1354" i="1"/>
  <c r="C1354" i="1"/>
  <c r="G1354" i="1" s="1"/>
  <c r="H1353" i="1"/>
  <c r="D1353" i="1"/>
  <c r="C1353" i="1"/>
  <c r="G1353" i="1" s="1"/>
  <c r="H1352" i="1"/>
  <c r="D1352" i="1"/>
  <c r="C1352" i="1"/>
  <c r="G1352" i="1" s="1"/>
  <c r="H1351" i="1"/>
  <c r="D1351" i="1"/>
  <c r="C1351" i="1"/>
  <c r="G1351" i="1" s="1"/>
  <c r="H1350" i="1"/>
  <c r="D1350" i="1"/>
  <c r="C1350" i="1"/>
  <c r="G1350" i="1" s="1"/>
  <c r="H1349" i="1"/>
  <c r="D1349" i="1"/>
  <c r="C1349" i="1"/>
  <c r="G1349" i="1" s="1"/>
  <c r="H1348" i="1"/>
  <c r="D1348" i="1"/>
  <c r="C1348" i="1"/>
  <c r="G1348" i="1" s="1"/>
  <c r="H1347" i="1"/>
  <c r="D1347" i="1"/>
  <c r="C1347" i="1"/>
  <c r="G1347" i="1" s="1"/>
  <c r="H1346" i="1"/>
  <c r="D1346" i="1"/>
  <c r="C1346" i="1"/>
  <c r="G1346" i="1" s="1"/>
  <c r="H1345" i="1"/>
  <c r="D1345" i="1"/>
  <c r="C1345" i="1"/>
  <c r="G1345" i="1" s="1"/>
  <c r="H1344" i="1"/>
  <c r="D1344" i="1"/>
  <c r="C1344" i="1"/>
  <c r="G1344" i="1" s="1"/>
  <c r="H1343" i="1"/>
  <c r="D1343" i="1"/>
  <c r="C1343" i="1"/>
  <c r="G1343" i="1" s="1"/>
  <c r="H1342" i="1"/>
  <c r="D1342" i="1"/>
  <c r="C1342" i="1"/>
  <c r="G1342" i="1" s="1"/>
  <c r="H1341" i="1"/>
  <c r="D1341" i="1"/>
  <c r="C1341" i="1"/>
  <c r="G1341" i="1" s="1"/>
  <c r="H1340" i="1"/>
  <c r="D1340" i="1"/>
  <c r="C1340" i="1"/>
  <c r="G1340" i="1" s="1"/>
  <c r="H1339" i="1"/>
  <c r="D1339" i="1"/>
  <c r="C1339" i="1"/>
  <c r="G1339" i="1" s="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H1329" i="1"/>
  <c r="D1329" i="1"/>
  <c r="C1329" i="1"/>
  <c r="G1329" i="1" s="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G1299" i="1" s="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D899" i="1"/>
  <c r="G899" i="1" s="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D839" i="1"/>
  <c r="G839" i="1" s="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D775" i="1"/>
  <c r="H775" i="1" s="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D753" i="1"/>
  <c r="H753" i="1" s="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D727" i="1"/>
  <c r="H727" i="1" s="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D705" i="1"/>
  <c r="H705" i="1" s="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D695" i="1"/>
  <c r="H695" i="1" s="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D666" i="1"/>
  <c r="H666" i="1" s="1"/>
  <c r="C666" i="1"/>
  <c r="H665" i="1"/>
  <c r="G665" i="1"/>
  <c r="D665" i="1"/>
  <c r="C665" i="1"/>
  <c r="H664" i="1"/>
  <c r="G664" i="1"/>
  <c r="D664" i="1"/>
  <c r="C664" i="1"/>
  <c r="H663" i="1"/>
  <c r="G663" i="1"/>
  <c r="D663" i="1"/>
  <c r="C663" i="1"/>
  <c r="D662" i="1"/>
  <c r="H662" i="1" s="1"/>
  <c r="C662" i="1"/>
  <c r="H661" i="1"/>
  <c r="G661" i="1"/>
  <c r="D661" i="1"/>
  <c r="C661" i="1"/>
  <c r="H660" i="1"/>
  <c r="G660" i="1"/>
  <c r="D660" i="1"/>
  <c r="C660" i="1"/>
  <c r="H659" i="1"/>
  <c r="G659" i="1"/>
  <c r="D659" i="1"/>
  <c r="C659" i="1"/>
  <c r="H658" i="1"/>
  <c r="G658" i="1"/>
  <c r="D658" i="1"/>
  <c r="C658" i="1"/>
  <c r="D657" i="1"/>
  <c r="H657" i="1" s="1"/>
  <c r="C657" i="1"/>
  <c r="H656" i="1"/>
  <c r="G656" i="1"/>
  <c r="D656" i="1"/>
  <c r="C656" i="1"/>
  <c r="H655" i="1"/>
  <c r="G655" i="1"/>
  <c r="D655" i="1"/>
  <c r="C655" i="1"/>
  <c r="H654" i="1"/>
  <c r="G654" i="1"/>
  <c r="D654" i="1"/>
  <c r="C654" i="1"/>
  <c r="H653" i="1"/>
  <c r="G653" i="1"/>
  <c r="D653" i="1"/>
  <c r="C653" i="1"/>
  <c r="D652" i="1"/>
  <c r="H652" i="1" s="1"/>
  <c r="C652" i="1"/>
  <c r="H651" i="1"/>
  <c r="G651" i="1"/>
  <c r="D651" i="1"/>
  <c r="C651" i="1"/>
  <c r="D650" i="1"/>
  <c r="H650" i="1" s="1"/>
  <c r="C650" i="1"/>
  <c r="C649" i="1"/>
  <c r="H648" i="1"/>
  <c r="G648" i="1"/>
  <c r="D648" i="1"/>
  <c r="C648" i="1"/>
  <c r="D647" i="1"/>
  <c r="G647" i="1" s="1"/>
  <c r="C647" i="1"/>
  <c r="D646" i="1"/>
  <c r="H646" i="1" s="1"/>
  <c r="C646" i="1"/>
  <c r="H645" i="1"/>
  <c r="G645" i="1"/>
  <c r="D645" i="1"/>
  <c r="C645" i="1"/>
  <c r="C641" i="1"/>
  <c r="H636" i="1"/>
  <c r="D636" i="1"/>
  <c r="G636" i="1" s="1"/>
  <c r="C636" i="1"/>
  <c r="D635" i="1"/>
  <c r="H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C491" i="1"/>
  <c r="H490" i="1"/>
  <c r="G490" i="1"/>
  <c r="D490" i="1"/>
  <c r="C490" i="1"/>
  <c r="H489" i="1"/>
  <c r="G489" i="1"/>
  <c r="D489" i="1"/>
  <c r="C489" i="1"/>
  <c r="H488" i="1"/>
  <c r="G488" i="1"/>
  <c r="D488" i="1"/>
  <c r="C488" i="1"/>
  <c r="H487" i="1"/>
  <c r="G487" i="1"/>
  <c r="D487" i="1"/>
  <c r="C487" i="1"/>
  <c r="H486" i="1"/>
  <c r="G486" i="1"/>
  <c r="D486" i="1"/>
  <c r="C486"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D432" i="1"/>
  <c r="G432" i="1" s="1"/>
  <c r="C432" i="1"/>
  <c r="H431" i="1"/>
  <c r="D431" i="1"/>
  <c r="G431" i="1" s="1"/>
  <c r="C431" i="1"/>
  <c r="H430" i="1"/>
  <c r="G430" i="1"/>
  <c r="D430" i="1"/>
  <c r="C430" i="1"/>
  <c r="H429" i="1"/>
  <c r="G429" i="1"/>
  <c r="D429" i="1"/>
  <c r="C429" i="1"/>
  <c r="H428" i="1"/>
  <c r="G428" i="1"/>
  <c r="D428" i="1"/>
  <c r="C428" i="1"/>
  <c r="H427" i="1"/>
  <c r="G427" i="1"/>
  <c r="D427" i="1"/>
  <c r="C427" i="1"/>
  <c r="H426" i="1"/>
  <c r="G426" i="1"/>
  <c r="D426" i="1"/>
  <c r="C426" i="1"/>
  <c r="C425" i="1"/>
  <c r="G423" i="1"/>
  <c r="D423" i="1"/>
  <c r="H423" i="1" s="1"/>
  <c r="C423" i="1"/>
  <c r="C422" i="1"/>
  <c r="C421" i="1"/>
  <c r="H416" i="1"/>
  <c r="G416" i="1"/>
  <c r="D416" i="1"/>
  <c r="C416" i="1"/>
  <c r="G415" i="1"/>
  <c r="D415" i="1"/>
  <c r="H415" i="1" s="1"/>
  <c r="C415" i="1"/>
  <c r="D414" i="1"/>
  <c r="H414" i="1" s="1"/>
  <c r="C414" i="1"/>
  <c r="H411" i="1"/>
  <c r="G411" i="1"/>
  <c r="D411" i="1"/>
  <c r="C411" i="1"/>
  <c r="H410" i="1"/>
  <c r="G410" i="1"/>
  <c r="D410" i="1"/>
  <c r="C410" i="1"/>
  <c r="H409" i="1"/>
  <c r="G409" i="1"/>
  <c r="D409" i="1"/>
  <c r="C409" i="1"/>
  <c r="H408" i="1"/>
  <c r="D408" i="1"/>
  <c r="G408" i="1" s="1"/>
  <c r="C408"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D400" i="1"/>
  <c r="G400" i="1" s="1"/>
  <c r="C400" i="1"/>
  <c r="H399" i="1"/>
  <c r="G399" i="1"/>
  <c r="D399" i="1"/>
  <c r="C399" i="1"/>
  <c r="H398" i="1"/>
  <c r="D398" i="1"/>
  <c r="G398" i="1" s="1"/>
  <c r="C398" i="1"/>
  <c r="H397" i="1"/>
  <c r="G397" i="1"/>
  <c r="D397" i="1"/>
  <c r="C397" i="1"/>
  <c r="D396" i="1"/>
  <c r="G396" i="1" s="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D381" i="1"/>
  <c r="G381" i="1" s="1"/>
  <c r="C381" i="1"/>
  <c r="H380" i="1"/>
  <c r="G380" i="1"/>
  <c r="D380" i="1"/>
  <c r="C380" i="1"/>
  <c r="H379" i="1"/>
  <c r="G379" i="1"/>
  <c r="D379" i="1"/>
  <c r="C379" i="1"/>
  <c r="H378" i="1"/>
  <c r="G378" i="1"/>
  <c r="D378" i="1"/>
  <c r="C378" i="1"/>
  <c r="H377" i="1"/>
  <c r="G377" i="1"/>
  <c r="D377" i="1"/>
  <c r="C377" i="1"/>
  <c r="H376" i="1"/>
  <c r="G376" i="1"/>
  <c r="D376" i="1"/>
  <c r="C376" i="1"/>
  <c r="D375" i="1"/>
  <c r="G375" i="1" s="1"/>
  <c r="C375" i="1"/>
  <c r="D374" i="1"/>
  <c r="G374" i="1" s="1"/>
  <c r="C374" i="1"/>
  <c r="D373" i="1"/>
  <c r="H373" i="1" s="1"/>
  <c r="C373" i="1"/>
  <c r="H372" i="1"/>
  <c r="G372" i="1"/>
  <c r="D372" i="1"/>
  <c r="C372" i="1"/>
  <c r="D371" i="1"/>
  <c r="H371" i="1" s="1"/>
  <c r="C371" i="1"/>
  <c r="H370" i="1"/>
  <c r="G370" i="1"/>
  <c r="D370" i="1"/>
  <c r="C370" i="1"/>
  <c r="D369" i="1"/>
  <c r="H369" i="1" s="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G358" i="1"/>
  <c r="D358" i="1"/>
  <c r="H358" i="1" s="1"/>
  <c r="C358" i="1"/>
  <c r="G357" i="1"/>
  <c r="D357" i="1"/>
  <c r="H357" i="1" s="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D303" i="1"/>
  <c r="H302" i="1"/>
  <c r="G302" i="1"/>
  <c r="D302" i="1"/>
  <c r="C302" i="1"/>
  <c r="H301" i="1"/>
  <c r="G301" i="1"/>
  <c r="D301" i="1"/>
  <c r="C301" i="1"/>
  <c r="D300" i="1"/>
  <c r="H300" i="1" s="1"/>
  <c r="C300" i="1"/>
  <c r="G299" i="1"/>
  <c r="D299" i="1"/>
  <c r="H299" i="1" s="1"/>
  <c r="C299" i="1"/>
  <c r="H298" i="1"/>
  <c r="D298" i="1"/>
  <c r="G298" i="1" s="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D276" i="1"/>
  <c r="G276" i="1" s="1"/>
  <c r="C276" i="1"/>
  <c r="H275" i="1"/>
  <c r="G275" i="1"/>
  <c r="D275" i="1"/>
  <c r="C275" i="1"/>
  <c r="H274" i="1"/>
  <c r="D274" i="1"/>
  <c r="G274" i="1" s="1"/>
  <c r="C274" i="1"/>
  <c r="H273" i="1"/>
  <c r="G273" i="1"/>
  <c r="D273" i="1"/>
  <c r="C273" i="1"/>
  <c r="H272" i="1"/>
  <c r="G272" i="1"/>
  <c r="D272" i="1"/>
  <c r="C272" i="1"/>
  <c r="H271" i="1"/>
  <c r="D271" i="1"/>
  <c r="G271" i="1" s="1"/>
  <c r="C271" i="1"/>
  <c r="H270" i="1"/>
  <c r="G270" i="1"/>
  <c r="D270" i="1"/>
  <c r="C270" i="1"/>
  <c r="C269" i="1"/>
  <c r="H268" i="1"/>
  <c r="G268" i="1"/>
  <c r="D268" i="1"/>
  <c r="C268" i="1"/>
  <c r="H267" i="1"/>
  <c r="G267" i="1"/>
  <c r="D267" i="1"/>
  <c r="C267" i="1"/>
  <c r="D266" i="1"/>
  <c r="H266" i="1" s="1"/>
  <c r="C266" i="1"/>
  <c r="D265" i="1"/>
  <c r="H265" i="1" s="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G247" i="1"/>
  <c r="D247" i="1"/>
  <c r="H247" i="1" s="1"/>
  <c r="C247" i="1"/>
  <c r="G246" i="1"/>
  <c r="D246" i="1"/>
  <c r="H246" i="1" s="1"/>
  <c r="C246" i="1"/>
  <c r="H245" i="1"/>
  <c r="G245" i="1"/>
  <c r="D245" i="1"/>
  <c r="C245" i="1"/>
  <c r="H244" i="1"/>
  <c r="G244" i="1"/>
  <c r="D244" i="1"/>
  <c r="C244" i="1"/>
  <c r="G243" i="1"/>
  <c r="D243" i="1"/>
  <c r="H243" i="1" s="1"/>
  <c r="C243"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D234" i="1"/>
  <c r="G234" i="1" s="1"/>
  <c r="C234"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D213" i="1"/>
  <c r="H213" i="1" s="1"/>
  <c r="C213" i="1"/>
  <c r="C212" i="1"/>
  <c r="H211" i="1"/>
  <c r="G211" i="1"/>
  <c r="D211" i="1"/>
  <c r="C211" i="1"/>
  <c r="H210" i="1"/>
  <c r="G210" i="1"/>
  <c r="D210" i="1"/>
  <c r="C210" i="1"/>
  <c r="H209" i="1"/>
  <c r="G209" i="1"/>
  <c r="D209" i="1"/>
  <c r="C209" i="1"/>
  <c r="H208" i="1"/>
  <c r="G208" i="1"/>
  <c r="D208" i="1"/>
  <c r="C208" i="1"/>
  <c r="D207" i="1"/>
  <c r="H207" i="1" s="1"/>
  <c r="C207" i="1"/>
  <c r="H206" i="1"/>
  <c r="G206" i="1"/>
  <c r="D206" i="1"/>
  <c r="C206" i="1"/>
  <c r="H205" i="1"/>
  <c r="G205" i="1"/>
  <c r="D205" i="1"/>
  <c r="C205" i="1"/>
  <c r="D204" i="1"/>
  <c r="G204" i="1" s="1"/>
  <c r="C204" i="1"/>
  <c r="H203" i="1"/>
  <c r="G203" i="1"/>
  <c r="D203" i="1"/>
  <c r="C203" i="1"/>
  <c r="H202" i="1"/>
  <c r="G202" i="1"/>
  <c r="D202" i="1"/>
  <c r="C202" i="1"/>
  <c r="H201" i="1"/>
  <c r="G201" i="1"/>
  <c r="D201" i="1"/>
  <c r="C201" i="1"/>
  <c r="H200" i="1"/>
  <c r="G200" i="1"/>
  <c r="D200" i="1"/>
  <c r="C200" i="1"/>
  <c r="H199" i="1"/>
  <c r="G199" i="1"/>
  <c r="D199" i="1"/>
  <c r="C199" i="1"/>
  <c r="C198" i="1"/>
  <c r="D197" i="1"/>
  <c r="H197" i="1" s="1"/>
  <c r="C197" i="1"/>
  <c r="H196" i="1"/>
  <c r="G196" i="1"/>
  <c r="D196" i="1"/>
  <c r="C196" i="1"/>
  <c r="D195" i="1"/>
  <c r="H195" i="1" s="1"/>
  <c r="C195" i="1"/>
  <c r="H194" i="1"/>
  <c r="G194" i="1"/>
  <c r="D194" i="1"/>
  <c r="C194" i="1"/>
  <c r="G193" i="1"/>
  <c r="D193" i="1"/>
  <c r="H193" i="1" s="1"/>
  <c r="C193" i="1"/>
  <c r="H192" i="1"/>
  <c r="G192" i="1"/>
  <c r="D192" i="1"/>
  <c r="C192" i="1"/>
  <c r="H191" i="1"/>
  <c r="G191" i="1"/>
  <c r="D191" i="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G182" i="1"/>
  <c r="D182" i="1"/>
  <c r="H182" i="1" s="1"/>
  <c r="C182" i="1"/>
  <c r="H181" i="1"/>
  <c r="G181" i="1"/>
  <c r="D181" i="1"/>
  <c r="C181" i="1"/>
  <c r="G180" i="1"/>
  <c r="D180" i="1"/>
  <c r="H180" i="1" s="1"/>
  <c r="C180" i="1"/>
  <c r="H179" i="1"/>
  <c r="G179" i="1"/>
  <c r="D179" i="1"/>
  <c r="C179" i="1"/>
  <c r="G178" i="1"/>
  <c r="D178" i="1"/>
  <c r="H178" i="1" s="1"/>
  <c r="C178" i="1"/>
  <c r="G177" i="1"/>
  <c r="D177" i="1"/>
  <c r="H177" i="1" s="1"/>
  <c r="C177" i="1"/>
  <c r="G176" i="1"/>
  <c r="D176" i="1"/>
  <c r="H176" i="1" s="1"/>
  <c r="C176" i="1"/>
  <c r="H175" i="1"/>
  <c r="D175" i="1"/>
  <c r="G175" i="1" s="1"/>
  <c r="C175" i="1"/>
  <c r="D174" i="1"/>
  <c r="G174" i="1" s="1"/>
  <c r="C174" i="1"/>
  <c r="H173" i="1"/>
  <c r="G173" i="1"/>
  <c r="D173" i="1"/>
  <c r="C173" i="1"/>
  <c r="H172" i="1"/>
  <c r="G172" i="1"/>
  <c r="D172" i="1"/>
  <c r="C172" i="1"/>
  <c r="H171" i="1"/>
  <c r="D171" i="1"/>
  <c r="G171" i="1" s="1"/>
  <c r="C171" i="1"/>
  <c r="H170" i="1"/>
  <c r="G170" i="1"/>
  <c r="D170" i="1"/>
  <c r="C170" i="1"/>
  <c r="H169" i="1"/>
  <c r="D169" i="1"/>
  <c r="G169" i="1" s="1"/>
  <c r="C169" i="1"/>
  <c r="H168" i="1"/>
  <c r="G168" i="1"/>
  <c r="D168" i="1"/>
  <c r="C168" i="1"/>
  <c r="D167" i="1"/>
  <c r="H167" i="1" s="1"/>
  <c r="C167" i="1"/>
  <c r="C166" i="1"/>
  <c r="D165" i="1"/>
  <c r="H165" i="1" s="1"/>
  <c r="C165" i="1"/>
  <c r="D164" i="1"/>
  <c r="H164" i="1" s="1"/>
  <c r="C164" i="1"/>
  <c r="D163" i="1"/>
  <c r="H163" i="1" s="1"/>
  <c r="C163" i="1"/>
  <c r="D162" i="1"/>
  <c r="H162" i="1" s="1"/>
  <c r="C162" i="1"/>
  <c r="D161" i="1"/>
  <c r="H161" i="1" s="1"/>
  <c r="C161" i="1"/>
  <c r="H159" i="1"/>
  <c r="G159" i="1"/>
  <c r="D159" i="1"/>
  <c r="C159" i="1"/>
  <c r="G158" i="1"/>
  <c r="D158" i="1"/>
  <c r="H158" i="1" s="1"/>
  <c r="C158" i="1"/>
  <c r="H157" i="1"/>
  <c r="G157" i="1"/>
  <c r="D157" i="1"/>
  <c r="C157" i="1"/>
  <c r="G156" i="1"/>
  <c r="D156" i="1"/>
  <c r="H156" i="1" s="1"/>
  <c r="C156" i="1"/>
  <c r="H155" i="1"/>
  <c r="G155" i="1"/>
  <c r="D155" i="1"/>
  <c r="C155" i="1"/>
  <c r="H154" i="1"/>
  <c r="G154" i="1"/>
  <c r="D154" i="1"/>
  <c r="C154" i="1"/>
  <c r="H153" i="1"/>
  <c r="G153" i="1"/>
  <c r="D153" i="1"/>
  <c r="C153" i="1"/>
  <c r="H152" i="1"/>
  <c r="G152" i="1"/>
  <c r="D152" i="1"/>
  <c r="C152" i="1"/>
  <c r="G151" i="1"/>
  <c r="D151" i="1"/>
  <c r="H151" i="1" s="1"/>
  <c r="C151" i="1"/>
  <c r="C150"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G124" i="1"/>
  <c r="D124" i="1"/>
  <c r="H124" i="1" s="1"/>
  <c r="C124" i="1"/>
  <c r="H123" i="1"/>
  <c r="G123" i="1"/>
  <c r="D123" i="1"/>
  <c r="C123" i="1"/>
  <c r="C122" i="1"/>
  <c r="C121" i="1"/>
  <c r="H120" i="1"/>
  <c r="G120" i="1"/>
  <c r="D120" i="1"/>
  <c r="C120" i="1"/>
  <c r="H119" i="1"/>
  <c r="G119" i="1"/>
  <c r="D119" i="1"/>
  <c r="C119" i="1"/>
  <c r="H118" i="1"/>
  <c r="G118" i="1"/>
  <c r="D118" i="1"/>
  <c r="C118" i="1"/>
  <c r="G117" i="1"/>
  <c r="D117" i="1"/>
  <c r="H117" i="1" s="1"/>
  <c r="C117" i="1"/>
  <c r="D116" i="1"/>
  <c r="H116" i="1" s="1"/>
  <c r="C116" i="1"/>
  <c r="H115" i="1"/>
  <c r="G115" i="1"/>
  <c r="D115" i="1"/>
  <c r="C115" i="1"/>
  <c r="H114" i="1"/>
  <c r="G114" i="1"/>
  <c r="D114" i="1"/>
  <c r="C114" i="1"/>
  <c r="H113" i="1"/>
  <c r="G113" i="1"/>
  <c r="D113" i="1"/>
  <c r="C113" i="1"/>
  <c r="H112" i="1"/>
  <c r="G112" i="1"/>
  <c r="D112" i="1"/>
  <c r="C112" i="1"/>
  <c r="G111" i="1"/>
  <c r="D111" i="1"/>
  <c r="H111" i="1" s="1"/>
  <c r="C111" i="1"/>
  <c r="H110" i="1"/>
  <c r="G110" i="1"/>
  <c r="D110" i="1"/>
  <c r="C110" i="1"/>
  <c r="H109" i="1"/>
  <c r="G109" i="1"/>
  <c r="D109" i="1"/>
  <c r="C109" i="1"/>
  <c r="G108" i="1"/>
  <c r="D108" i="1"/>
  <c r="H108" i="1" s="1"/>
  <c r="C108" i="1"/>
  <c r="H107" i="1"/>
  <c r="G107" i="1"/>
  <c r="D107" i="1"/>
  <c r="C107" i="1"/>
  <c r="H106" i="1"/>
  <c r="G106" i="1"/>
  <c r="D106" i="1"/>
  <c r="C106" i="1"/>
  <c r="G105" i="1"/>
  <c r="D105" i="1"/>
  <c r="H105" i="1" s="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D93" i="1"/>
  <c r="G93" i="1" s="1"/>
  <c r="C93" i="1"/>
  <c r="H92" i="1"/>
  <c r="G92" i="1"/>
  <c r="D92" i="1"/>
  <c r="C92" i="1"/>
  <c r="H91" i="1"/>
  <c r="G91" i="1"/>
  <c r="D91" i="1"/>
  <c r="C91" i="1"/>
  <c r="H90" i="1"/>
  <c r="D90" i="1"/>
  <c r="G90" i="1" s="1"/>
  <c r="C90" i="1"/>
  <c r="H89" i="1"/>
  <c r="D89" i="1"/>
  <c r="G89" i="1" s="1"/>
  <c r="C89" i="1"/>
  <c r="H88" i="1"/>
  <c r="G88" i="1"/>
  <c r="D88" i="1"/>
  <c r="C88" i="1"/>
  <c r="D87" i="1"/>
  <c r="H87" i="1" s="1"/>
  <c r="C87" i="1"/>
  <c r="H86" i="1"/>
  <c r="G86" i="1"/>
  <c r="D86" i="1"/>
  <c r="C86" i="1"/>
  <c r="H85" i="1"/>
  <c r="G85" i="1"/>
  <c r="D85" i="1"/>
  <c r="C85" i="1"/>
  <c r="H84" i="1"/>
  <c r="G84" i="1"/>
  <c r="D84" i="1"/>
  <c r="C84" i="1"/>
  <c r="H83" i="1"/>
  <c r="G83" i="1"/>
  <c r="D83" i="1"/>
  <c r="C83" i="1"/>
  <c r="H82" i="1"/>
  <c r="G82" i="1"/>
  <c r="D82" i="1"/>
  <c r="C82" i="1"/>
  <c r="G81" i="1"/>
  <c r="D81" i="1"/>
  <c r="H81" i="1" s="1"/>
  <c r="C81" i="1"/>
  <c r="H80" i="1"/>
  <c r="G80" i="1"/>
  <c r="D80" i="1"/>
  <c r="C80" i="1"/>
  <c r="G79"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D71" i="1"/>
  <c r="H71" i="1" s="1"/>
  <c r="C71" i="1"/>
  <c r="D70" i="1"/>
  <c r="H70" i="1" s="1"/>
  <c r="C70" i="1"/>
  <c r="H69" i="1"/>
  <c r="G69" i="1"/>
  <c r="D69" i="1"/>
  <c r="C69" i="1"/>
  <c r="H68" i="1"/>
  <c r="G68" i="1"/>
  <c r="D68" i="1"/>
  <c r="C68" i="1"/>
  <c r="H67" i="1"/>
  <c r="G67" i="1"/>
  <c r="D67" i="1"/>
  <c r="C67" i="1"/>
  <c r="H66" i="1"/>
  <c r="G66" i="1"/>
  <c r="D66" i="1"/>
  <c r="C66" i="1"/>
  <c r="H65" i="1"/>
  <c r="G65" i="1"/>
  <c r="D65" i="1"/>
  <c r="C65" i="1"/>
  <c r="H64" i="1"/>
  <c r="G64" i="1"/>
  <c r="D64" i="1"/>
  <c r="C64" i="1"/>
  <c r="D63" i="1"/>
  <c r="H63" i="1" s="1"/>
  <c r="C63" i="1"/>
  <c r="H62" i="1"/>
  <c r="G62" i="1"/>
  <c r="D62" i="1"/>
  <c r="C62" i="1"/>
  <c r="H61" i="1"/>
  <c r="G61" i="1"/>
  <c r="D61" i="1"/>
  <c r="C61" i="1"/>
  <c r="D60" i="1"/>
  <c r="H60" i="1" s="1"/>
  <c r="C60" i="1"/>
  <c r="H59" i="1"/>
  <c r="G59" i="1"/>
  <c r="D59" i="1"/>
  <c r="C59" i="1"/>
  <c r="H58" i="1"/>
  <c r="G58" i="1"/>
  <c r="D58" i="1"/>
  <c r="C58" i="1"/>
  <c r="D57" i="1"/>
  <c r="G56" i="1"/>
  <c r="D56" i="1"/>
  <c r="H56" i="1" s="1"/>
  <c r="C56" i="1"/>
  <c r="H55" i="1"/>
  <c r="G55" i="1"/>
  <c r="D55" i="1"/>
  <c r="C55" i="1"/>
  <c r="G54" i="1"/>
  <c r="D54" i="1"/>
  <c r="H54" i="1" s="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G23" i="1"/>
  <c r="D23" i="1"/>
  <c r="H23" i="1" s="1"/>
  <c r="C23" i="1"/>
  <c r="H22" i="1"/>
  <c r="G22" i="1"/>
  <c r="D22" i="1"/>
  <c r="C22" i="1"/>
  <c r="H21" i="1"/>
  <c r="G21" i="1"/>
  <c r="D21" i="1"/>
  <c r="C21" i="1"/>
  <c r="H20" i="1"/>
  <c r="G20" i="1"/>
  <c r="D20" i="1"/>
  <c r="C20" i="1"/>
  <c r="G19" i="1"/>
  <c r="D19" i="1"/>
  <c r="H19" i="1" s="1"/>
  <c r="C19" i="1"/>
  <c r="H18" i="1"/>
  <c r="G18" i="1"/>
  <c r="D18" i="1"/>
  <c r="C18" i="1"/>
  <c r="H17" i="1"/>
  <c r="G17" i="1"/>
  <c r="D17" i="1"/>
  <c r="C17" i="1"/>
  <c r="H16" i="1"/>
  <c r="G16" i="1"/>
  <c r="D16" i="1"/>
  <c r="C16" i="1"/>
  <c r="H15" i="1"/>
  <c r="G15" i="1"/>
  <c r="D15" i="1"/>
  <c r="C15" i="1"/>
  <c r="H14" i="1"/>
  <c r="G14" i="1"/>
  <c r="D14" i="1"/>
  <c r="C14" i="1"/>
  <c r="H13" i="1"/>
  <c r="G13" i="1"/>
  <c r="D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C4" i="1"/>
  <c r="G1685" i="1" l="1"/>
  <c r="C1681" i="1"/>
  <c r="G1669" i="1"/>
  <c r="H1669" i="1"/>
  <c r="G1601" i="1"/>
  <c r="G1613" i="1"/>
  <c r="G1605" i="1"/>
  <c r="C1604" i="1"/>
  <c r="H1604" i="1" s="1"/>
  <c r="H1595" i="1"/>
  <c r="G1595" i="1"/>
  <c r="D6" i="8"/>
  <c r="C1583" i="1" s="1"/>
  <c r="H1583" i="1" s="1"/>
  <c r="G1587" i="1"/>
  <c r="G1585" i="1"/>
  <c r="G775" i="1"/>
  <c r="G753" i="1"/>
  <c r="E64" i="9"/>
  <c r="B64" i="9" s="1"/>
  <c r="G727" i="1"/>
  <c r="G705" i="1"/>
  <c r="G695" i="1"/>
  <c r="G666" i="1"/>
  <c r="G662" i="1"/>
  <c r="G657" i="1"/>
  <c r="G652" i="1"/>
  <c r="G650" i="1"/>
  <c r="B296" i="9"/>
  <c r="E25" i="9"/>
  <c r="B25" i="9" s="1"/>
  <c r="H647" i="1"/>
  <c r="F656" i="4"/>
  <c r="G646" i="1"/>
  <c r="G649" i="1"/>
  <c r="G635" i="1"/>
  <c r="H485" i="1"/>
  <c r="G485" i="1"/>
  <c r="D491" i="1"/>
  <c r="F497" i="4"/>
  <c r="E111" i="9"/>
  <c r="B111" i="9" s="1"/>
  <c r="E431" i="4"/>
  <c r="D425" i="1" s="1"/>
  <c r="F431" i="4"/>
  <c r="E89" i="9"/>
  <c r="B89" i="9" s="1"/>
  <c r="F248" i="9"/>
  <c r="G414" i="1"/>
  <c r="G422" i="1"/>
  <c r="D407" i="1"/>
  <c r="H396" i="1"/>
  <c r="H374" i="1"/>
  <c r="H375" i="1"/>
  <c r="E373" i="4"/>
  <c r="D368" i="1" s="1"/>
  <c r="G373" i="1"/>
  <c r="G369" i="1"/>
  <c r="G371" i="1"/>
  <c r="F374" i="4"/>
  <c r="G300" i="1"/>
  <c r="H421" i="1"/>
  <c r="G421" i="1"/>
  <c r="E648" i="4"/>
  <c r="D642" i="1" s="1"/>
  <c r="H258" i="1"/>
  <c r="G258" i="1"/>
  <c r="G265" i="1"/>
  <c r="G266" i="1"/>
  <c r="F269" i="4"/>
  <c r="E81" i="9"/>
  <c r="B81" i="9" s="1"/>
  <c r="G242" i="1"/>
  <c r="H242" i="1"/>
  <c r="D233" i="1"/>
  <c r="F237" i="4"/>
  <c r="H212" i="1"/>
  <c r="G212" i="1"/>
  <c r="G213" i="1"/>
  <c r="E202" i="4"/>
  <c r="D198" i="1" s="1"/>
  <c r="H198" i="1" s="1"/>
  <c r="G207" i="1"/>
  <c r="H204" i="1"/>
  <c r="E322" i="9"/>
  <c r="B322" i="9" s="1"/>
  <c r="F236" i="9"/>
  <c r="B236" i="9" s="1"/>
  <c r="G197" i="1"/>
  <c r="G195" i="1"/>
  <c r="G190" i="1"/>
  <c r="H190" i="1"/>
  <c r="F194" i="4"/>
  <c r="F240" i="9"/>
  <c r="B240" i="9" s="1"/>
  <c r="H174" i="1"/>
  <c r="E164" i="4"/>
  <c r="D160" i="1" s="1"/>
  <c r="D166" i="1"/>
  <c r="G167" i="1"/>
  <c r="G165" i="1"/>
  <c r="G164" i="1"/>
  <c r="G163" i="1"/>
  <c r="G161" i="1"/>
  <c r="G162" i="1"/>
  <c r="E48" i="9"/>
  <c r="B48" i="9" s="1"/>
  <c r="B237" i="9"/>
  <c r="H150" i="1"/>
  <c r="G150" i="1"/>
  <c r="H121" i="1"/>
  <c r="G121" i="1"/>
  <c r="D122" i="1"/>
  <c r="G116" i="1"/>
  <c r="H103" i="1"/>
  <c r="G103" i="1"/>
  <c r="E106" i="4"/>
  <c r="D102" i="1" s="1"/>
  <c r="G87" i="1"/>
  <c r="F91" i="4"/>
  <c r="E41" i="9"/>
  <c r="B41" i="9" s="1"/>
  <c r="G70" i="1"/>
  <c r="G71" i="1"/>
  <c r="G60" i="1"/>
  <c r="G63" i="1"/>
  <c r="E31" i="9"/>
  <c r="B31" i="9" s="1"/>
  <c r="E7" i="4"/>
  <c r="D3" i="1" s="1"/>
  <c r="F23" i="4"/>
  <c r="F8" i="4"/>
  <c r="D4" i="1"/>
  <c r="E6" i="4"/>
  <c r="D2" i="1" s="1"/>
  <c r="E329" i="9"/>
  <c r="B329" i="9" s="1"/>
  <c r="E311" i="9"/>
  <c r="B311" i="9" s="1"/>
  <c r="E307" i="9"/>
  <c r="B307" i="9" s="1"/>
  <c r="E326" i="9"/>
  <c r="B326" i="9" s="1"/>
  <c r="G1650" i="1"/>
  <c r="H1650" i="1"/>
  <c r="G1658" i="1"/>
  <c r="H1658" i="1"/>
  <c r="G1674" i="1"/>
  <c r="H1674" i="1"/>
  <c r="G1529" i="1"/>
  <c r="H1529" i="1"/>
  <c r="J1550" i="1"/>
  <c r="H1550" i="1"/>
  <c r="G1550" i="1"/>
  <c r="J1554" i="1"/>
  <c r="H1554" i="1"/>
  <c r="G1554" i="1"/>
  <c r="I1554" i="1" s="1"/>
  <c r="H1574" i="1"/>
  <c r="G1574" i="1"/>
  <c r="I1574" i="1" s="1"/>
  <c r="G1626" i="1"/>
  <c r="H1626" i="1"/>
  <c r="H1631" i="1"/>
  <c r="G1631" i="1"/>
  <c r="H1639" i="1"/>
  <c r="G1639" i="1"/>
  <c r="H1647" i="1"/>
  <c r="G1647" i="1"/>
  <c r="H1655" i="1"/>
  <c r="G1655" i="1"/>
  <c r="H1663" i="1"/>
  <c r="G1663" i="1"/>
  <c r="H1668" i="1"/>
  <c r="G1668" i="1"/>
  <c r="G1682" i="1"/>
  <c r="H1682" i="1"/>
  <c r="H1579" i="1"/>
  <c r="G1579" i="1"/>
  <c r="I1579" i="1" s="1"/>
  <c r="G1634" i="1"/>
  <c r="H1634" i="1"/>
  <c r="G1642" i="1"/>
  <c r="H1642" i="1"/>
  <c r="G1533" i="1"/>
  <c r="H1533" i="1"/>
  <c r="G1541" i="1"/>
  <c r="I1541" i="1" s="1"/>
  <c r="H1541" i="1"/>
  <c r="J1544" i="1"/>
  <c r="H1544" i="1"/>
  <c r="G1544" i="1"/>
  <c r="I1544" i="1" s="1"/>
  <c r="H1556" i="1"/>
  <c r="G1556" i="1"/>
  <c r="J1558" i="1"/>
  <c r="H1558" i="1"/>
  <c r="G1558" i="1"/>
  <c r="J1562" i="1"/>
  <c r="H1562" i="1"/>
  <c r="G1562" i="1"/>
  <c r="I1562" i="1" s="1"/>
  <c r="J1579" i="1"/>
  <c r="H1671" i="1"/>
  <c r="G1671" i="1"/>
  <c r="H1676" i="1"/>
  <c r="G1676" i="1"/>
  <c r="G1545" i="1"/>
  <c r="I1545" i="1" s="1"/>
  <c r="H1545" i="1"/>
  <c r="H1564" i="1"/>
  <c r="G1564" i="1"/>
  <c r="I1564" i="1" s="1"/>
  <c r="I1566" i="1"/>
  <c r="H1568" i="1"/>
  <c r="G1568" i="1"/>
  <c r="I1568" i="1" s="1"/>
  <c r="J1574" i="1"/>
  <c r="H1623" i="1"/>
  <c r="G1623" i="1"/>
  <c r="H1636" i="1"/>
  <c r="G1636" i="1"/>
  <c r="H1644" i="1"/>
  <c r="G1644" i="1"/>
  <c r="H1652" i="1"/>
  <c r="G1652" i="1"/>
  <c r="H1660" i="1"/>
  <c r="G1660" i="1"/>
  <c r="G1666" i="1"/>
  <c r="H1666" i="1"/>
  <c r="H1679" i="1"/>
  <c r="G1679" i="1"/>
  <c r="H1684" i="1"/>
  <c r="G1684" i="1"/>
  <c r="C57" i="1"/>
  <c r="J1551" i="1"/>
  <c r="J1559" i="1"/>
  <c r="I26" i="3"/>
  <c r="F17" i="4"/>
  <c r="D7" i="4"/>
  <c r="F58" i="4"/>
  <c r="D49" i="4"/>
  <c r="H32" i="3"/>
  <c r="G1531" i="1"/>
  <c r="G1535" i="1"/>
  <c r="G1539" i="1"/>
  <c r="G1543" i="1"/>
  <c r="I1543" i="1" s="1"/>
  <c r="J1543" i="1"/>
  <c r="G1547" i="1"/>
  <c r="H1566" i="1"/>
  <c r="J1566" i="1"/>
  <c r="H1567" i="1"/>
  <c r="I1567" i="1" s="1"/>
  <c r="H1570" i="1"/>
  <c r="I1570" i="1" s="1"/>
  <c r="J1570" i="1"/>
  <c r="H1573" i="1"/>
  <c r="I1573" i="1" s="1"/>
  <c r="H1576" i="1"/>
  <c r="I1576" i="1" s="1"/>
  <c r="J1576" i="1"/>
  <c r="H1578" i="1"/>
  <c r="I1578" i="1" s="1"/>
  <c r="H1581" i="1"/>
  <c r="I1581" i="1" s="1"/>
  <c r="J1581" i="1"/>
  <c r="G1583" i="1"/>
  <c r="H1586" i="1"/>
  <c r="G1588" i="1"/>
  <c r="G1591" i="1"/>
  <c r="H1594" i="1"/>
  <c r="G1596" i="1"/>
  <c r="G1599" i="1"/>
  <c r="H1602" i="1"/>
  <c r="G1607" i="1"/>
  <c r="H1610" i="1"/>
  <c r="G1612" i="1"/>
  <c r="G1615" i="1"/>
  <c r="H1618" i="1"/>
  <c r="G1620" i="1"/>
  <c r="D106" i="4"/>
  <c r="F107" i="4"/>
  <c r="G1401" i="1"/>
  <c r="H1528" i="1"/>
  <c r="G1530" i="1"/>
  <c r="H1532" i="1"/>
  <c r="G1534" i="1"/>
  <c r="H1536" i="1"/>
  <c r="C1538" i="1"/>
  <c r="H1540" i="1"/>
  <c r="I1542" i="1"/>
  <c r="I1546" i="1"/>
  <c r="H1549" i="1"/>
  <c r="I1549" i="1" s="1"/>
  <c r="J1549" i="1"/>
  <c r="G1551" i="1"/>
  <c r="I1551" i="1" s="1"/>
  <c r="H1553" i="1"/>
  <c r="I1553" i="1" s="1"/>
  <c r="J1553" i="1"/>
  <c r="G1555" i="1"/>
  <c r="H1557" i="1"/>
  <c r="I1557" i="1" s="1"/>
  <c r="J1557" i="1"/>
  <c r="G1559" i="1"/>
  <c r="I1559" i="1" s="1"/>
  <c r="H1561" i="1"/>
  <c r="I1561" i="1" s="1"/>
  <c r="J1561" i="1"/>
  <c r="G1563" i="1"/>
  <c r="G1565" i="1"/>
  <c r="I1565" i="1" s="1"/>
  <c r="G1569" i="1"/>
  <c r="I1569" i="1" s="1"/>
  <c r="G1575" i="1"/>
  <c r="I1575" i="1" s="1"/>
  <c r="G1580" i="1"/>
  <c r="I1580" i="1" s="1"/>
  <c r="G1627" i="1"/>
  <c r="G1667" i="1"/>
  <c r="H1670" i="1"/>
  <c r="G1675" i="1"/>
  <c r="H1678" i="1"/>
  <c r="G1683" i="1"/>
  <c r="H1686" i="1"/>
  <c r="F154" i="4"/>
  <c r="D153" i="4"/>
  <c r="I21" i="3"/>
  <c r="E251" i="5"/>
  <c r="D82" i="4"/>
  <c r="D164" i="4"/>
  <c r="D230" i="4"/>
  <c r="E273" i="4"/>
  <c r="D309" i="4"/>
  <c r="D361" i="4"/>
  <c r="F426" i="4"/>
  <c r="E466" i="4"/>
  <c r="D460" i="1" s="1"/>
  <c r="F491" i="4"/>
  <c r="D584" i="4"/>
  <c r="D597" i="4"/>
  <c r="F621" i="4"/>
  <c r="F112" i="4"/>
  <c r="F160" i="4"/>
  <c r="F216" i="4"/>
  <c r="F262" i="4"/>
  <c r="F401" i="4"/>
  <c r="D648" i="4"/>
  <c r="D536" i="4"/>
  <c r="E647" i="4"/>
  <c r="D641" i="1" s="1"/>
  <c r="D178" i="5"/>
  <c r="F204" i="5"/>
  <c r="D203" i="5"/>
  <c r="E5" i="7"/>
  <c r="D51" i="8"/>
  <c r="F572" i="4"/>
  <c r="D571" i="4"/>
  <c r="F630" i="4"/>
  <c r="D629" i="4"/>
  <c r="G316" i="9"/>
  <c r="G315" i="9"/>
  <c r="D147" i="5"/>
  <c r="F150" i="5"/>
  <c r="D274" i="5"/>
  <c r="F277" i="5"/>
  <c r="F36" i="6"/>
  <c r="D35" i="6"/>
  <c r="F98" i="4"/>
  <c r="F141" i="4"/>
  <c r="E153" i="4"/>
  <c r="F170" i="4"/>
  <c r="F274" i="4"/>
  <c r="D321" i="4"/>
  <c r="D373" i="4"/>
  <c r="D430" i="4"/>
  <c r="E536" i="4"/>
  <c r="E571" i="4"/>
  <c r="D565" i="1" s="1"/>
  <c r="G156" i="9"/>
  <c r="E156" i="9" s="1"/>
  <c r="B156" i="9" s="1"/>
  <c r="F607" i="4"/>
  <c r="E629" i="4"/>
  <c r="D623" i="1" s="1"/>
  <c r="G314" i="9"/>
  <c r="E314" i="9" s="1"/>
  <c r="B314" i="9" s="1"/>
  <c r="F89" i="5"/>
  <c r="D88" i="5"/>
  <c r="H316" i="9"/>
  <c r="H315" i="9"/>
  <c r="G339" i="9"/>
  <c r="E339" i="9" s="1"/>
  <c r="B339" i="9" s="1"/>
  <c r="F219" i="5"/>
  <c r="D141" i="6"/>
  <c r="F5" i="6"/>
  <c r="E35" i="6"/>
  <c r="D114" i="6"/>
  <c r="F130" i="6"/>
  <c r="D129" i="6"/>
  <c r="G310" i="9"/>
  <c r="H309" i="9"/>
  <c r="M228" i="9"/>
  <c r="G301" i="9"/>
  <c r="E301" i="9" s="1"/>
  <c r="B301" i="9" s="1"/>
  <c r="G227" i="9"/>
  <c r="E227" i="9" s="1"/>
  <c r="B227" i="9" s="1"/>
  <c r="G223" i="9"/>
  <c r="E223" i="9" s="1"/>
  <c r="B223" i="9" s="1"/>
  <c r="G219" i="9"/>
  <c r="E219" i="9" s="1"/>
  <c r="B219" i="9" s="1"/>
  <c r="G215" i="9"/>
  <c r="E215" i="9" s="1"/>
  <c r="B215" i="9" s="1"/>
  <c r="H308" i="9"/>
  <c r="E308" i="9" s="1"/>
  <c r="B308" i="9" s="1"/>
  <c r="G302" i="9"/>
  <c r="E302" i="9" s="1"/>
  <c r="B302" i="9" s="1"/>
  <c r="L228" i="9"/>
  <c r="G224" i="9"/>
  <c r="E224" i="9" s="1"/>
  <c r="B224" i="9" s="1"/>
  <c r="G220" i="9"/>
  <c r="E220" i="9" s="1"/>
  <c r="B220" i="9" s="1"/>
  <c r="G216" i="9"/>
  <c r="E216" i="9" s="1"/>
  <c r="B216" i="9" s="1"/>
  <c r="H310" i="9"/>
  <c r="G309" i="9"/>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G222" i="9"/>
  <c r="E222" i="9" s="1"/>
  <c r="B222" i="9" s="1"/>
  <c r="G214" i="9"/>
  <c r="E214" i="9" s="1"/>
  <c r="B214" i="9" s="1"/>
  <c r="L207" i="9"/>
  <c r="F207" i="9" s="1"/>
  <c r="G203" i="9"/>
  <c r="E203" i="9" s="1"/>
  <c r="B203" i="9" s="1"/>
  <c r="G199" i="9"/>
  <c r="E199" i="9" s="1"/>
  <c r="B199" i="9" s="1"/>
  <c r="G195" i="9"/>
  <c r="E195" i="9" s="1"/>
  <c r="B195" i="9" s="1"/>
  <c r="G179" i="9"/>
  <c r="G178" i="9"/>
  <c r="E178" i="9" s="1"/>
  <c r="B178" i="9" s="1"/>
  <c r="G177" i="9"/>
  <c r="E177" i="9" s="1"/>
  <c r="B177" i="9" s="1"/>
  <c r="G176" i="9"/>
  <c r="E176" i="9" s="1"/>
  <c r="B176" i="9" s="1"/>
  <c r="G175" i="9"/>
  <c r="E175" i="9" s="1"/>
  <c r="B175" i="9" s="1"/>
  <c r="G174" i="9"/>
  <c r="E174" i="9" s="1"/>
  <c r="B174" i="9" s="1"/>
  <c r="G300" i="9"/>
  <c r="E300" i="9" s="1"/>
  <c r="B300" i="9" s="1"/>
  <c r="G207" i="9"/>
  <c r="E207" i="9" s="1"/>
  <c r="B207" i="9" s="1"/>
  <c r="G204" i="9"/>
  <c r="E204" i="9" s="1"/>
  <c r="B204" i="9" s="1"/>
  <c r="G200" i="9"/>
  <c r="E200" i="9" s="1"/>
  <c r="B200" i="9" s="1"/>
  <c r="G196" i="9"/>
  <c r="E196" i="9" s="1"/>
  <c r="B196" i="9" s="1"/>
  <c r="G226" i="9"/>
  <c r="E226" i="9" s="1"/>
  <c r="B226" i="9" s="1"/>
  <c r="G218" i="9"/>
  <c r="E218" i="9" s="1"/>
  <c r="B218" i="9" s="1"/>
  <c r="G205" i="9"/>
  <c r="E205" i="9" s="1"/>
  <c r="B205" i="9" s="1"/>
  <c r="G201" i="9"/>
  <c r="E201" i="9" s="1"/>
  <c r="B201" i="9" s="1"/>
  <c r="G197" i="9"/>
  <c r="E197" i="9" s="1"/>
  <c r="B197"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98" i="9"/>
  <c r="E198" i="9" s="1"/>
  <c r="B198" i="9" s="1"/>
  <c r="G206" i="9"/>
  <c r="E206" i="9" s="1"/>
  <c r="B206" i="9" s="1"/>
  <c r="E88" i="5"/>
  <c r="D1093" i="1" s="1"/>
  <c r="E177" i="5"/>
  <c r="I10" i="9"/>
  <c r="B69" i="9"/>
  <c r="E72" i="9"/>
  <c r="B72" i="9" s="1"/>
  <c r="B77" i="9"/>
  <c r="E80" i="9"/>
  <c r="B80" i="9" s="1"/>
  <c r="E84" i="9"/>
  <c r="B84" i="9" s="1"/>
  <c r="E88" i="9"/>
  <c r="B88" i="9" s="1"/>
  <c r="E92" i="9"/>
  <c r="B92" i="9" s="1"/>
  <c r="E96" i="9"/>
  <c r="B96" i="9" s="1"/>
  <c r="E100" i="9"/>
  <c r="B100" i="9" s="1"/>
  <c r="E104" i="9"/>
  <c r="B104" i="9" s="1"/>
  <c r="E108" i="9"/>
  <c r="B108" i="9" s="1"/>
  <c r="E112" i="9"/>
  <c r="B112" i="9" s="1"/>
  <c r="E116" i="9"/>
  <c r="B116" i="9" s="1"/>
  <c r="E120" i="9"/>
  <c r="B120" i="9" s="1"/>
  <c r="B132" i="9"/>
  <c r="B140" i="9"/>
  <c r="B148" i="9"/>
  <c r="B160" i="9"/>
  <c r="B168" i="9"/>
  <c r="H179" i="9"/>
  <c r="G194" i="9"/>
  <c r="E194" i="9" s="1"/>
  <c r="B194" i="9" s="1"/>
  <c r="G202" i="9"/>
  <c r="E202" i="9" s="1"/>
  <c r="B202" i="9" s="1"/>
  <c r="E28" i="9"/>
  <c r="B28" i="9" s="1"/>
  <c r="E36" i="9"/>
  <c r="B36" i="9" s="1"/>
  <c r="E44" i="9"/>
  <c r="B44" i="9" s="1"/>
  <c r="E52" i="9"/>
  <c r="B52" i="9" s="1"/>
  <c r="E60" i="9"/>
  <c r="B60" i="9" s="1"/>
  <c r="E68" i="9"/>
  <c r="B68" i="9" s="1"/>
  <c r="E76" i="9"/>
  <c r="B76" i="9" s="1"/>
  <c r="B128" i="9"/>
  <c r="B136" i="9"/>
  <c r="B144" i="9"/>
  <c r="B152" i="9"/>
  <c r="B164" i="9"/>
  <c r="B172" i="9"/>
  <c r="G180" i="9"/>
  <c r="E180" i="9" s="1"/>
  <c r="B180" i="9" s="1"/>
  <c r="B285" i="9"/>
  <c r="F231" i="9"/>
  <c r="B231" i="9" s="1"/>
  <c r="B234" i="9"/>
  <c r="F239" i="9"/>
  <c r="B239" i="9" s="1"/>
  <c r="B242" i="9"/>
  <c r="B282" i="9"/>
  <c r="F287" i="9"/>
  <c r="B287" i="9" s="1"/>
  <c r="F247" i="9"/>
  <c r="B247" i="9" s="1"/>
  <c r="B250" i="9"/>
  <c r="B290" i="9"/>
  <c r="B294" i="9"/>
  <c r="F298" i="9"/>
  <c r="B232" i="9"/>
  <c r="B248" i="9"/>
  <c r="B256" i="9"/>
  <c r="B264" i="9"/>
  <c r="B272" i="9"/>
  <c r="B280" i="9"/>
  <c r="B288" i="9"/>
  <c r="E312" i="9"/>
  <c r="B312" i="9" s="1"/>
  <c r="F230" i="9"/>
  <c r="B230" i="9" s="1"/>
  <c r="F238" i="9"/>
  <c r="B238" i="9" s="1"/>
  <c r="F246" i="9"/>
  <c r="B246" i="9" s="1"/>
  <c r="F254" i="9"/>
  <c r="B254" i="9" s="1"/>
  <c r="F262" i="9"/>
  <c r="B262" i="9" s="1"/>
  <c r="F270" i="9"/>
  <c r="B270" i="9" s="1"/>
  <c r="F286" i="9"/>
  <c r="B286" i="9" s="1"/>
  <c r="E324" i="9"/>
  <c r="B324" i="9" s="1"/>
  <c r="B244" i="9"/>
  <c r="B252" i="9"/>
  <c r="B260" i="9"/>
  <c r="B268" i="9"/>
  <c r="B276" i="9"/>
  <c r="B284" i="9"/>
  <c r="B292" i="9"/>
  <c r="B303" i="9"/>
  <c r="B313" i="9"/>
  <c r="G1681" i="1" l="1"/>
  <c r="H1681" i="1"/>
  <c r="D44" i="8"/>
  <c r="H19" i="9" s="1"/>
  <c r="E19" i="9" s="1"/>
  <c r="B19" i="9" s="1"/>
  <c r="G1604" i="1"/>
  <c r="F228" i="9"/>
  <c r="B228" i="9" s="1"/>
  <c r="H491" i="1"/>
  <c r="G491" i="1"/>
  <c r="G425" i="1"/>
  <c r="H425" i="1"/>
  <c r="G407" i="1"/>
  <c r="H407" i="1"/>
  <c r="E360" i="4"/>
  <c r="G233" i="1"/>
  <c r="H233" i="1"/>
  <c r="G198" i="1"/>
  <c r="F202" i="4"/>
  <c r="H166" i="1"/>
  <c r="G166" i="1"/>
  <c r="G122" i="1"/>
  <c r="H122" i="1"/>
  <c r="I16" i="3"/>
  <c r="E422" i="4"/>
  <c r="D417" i="1" s="1"/>
  <c r="G4" i="1"/>
  <c r="H4" i="1"/>
  <c r="F141" i="6"/>
  <c r="H30" i="3"/>
  <c r="C1537" i="1"/>
  <c r="E315" i="9"/>
  <c r="B315" i="9" s="1"/>
  <c r="G641" i="1"/>
  <c r="H641" i="1"/>
  <c r="I24" i="3"/>
  <c r="D1255" i="1"/>
  <c r="E430" i="4"/>
  <c r="E176" i="5"/>
  <c r="D1180" i="1" s="1"/>
  <c r="I23" i="3"/>
  <c r="D1181" i="1"/>
  <c r="E310" i="9"/>
  <c r="B310" i="9" s="1"/>
  <c r="H29" i="3"/>
  <c r="F114" i="6"/>
  <c r="C1510" i="1"/>
  <c r="E535" i="4"/>
  <c r="D530" i="1"/>
  <c r="F274" i="5"/>
  <c r="D251" i="5"/>
  <c r="C1278" i="1"/>
  <c r="E316" i="9"/>
  <c r="B316" i="9" s="1"/>
  <c r="F571" i="4"/>
  <c r="C565" i="1"/>
  <c r="G338" i="9"/>
  <c r="E338" i="9" s="1"/>
  <c r="B338" i="9" s="1"/>
  <c r="F203" i="5"/>
  <c r="C1207" i="1"/>
  <c r="F536" i="4"/>
  <c r="D535" i="4"/>
  <c r="C530" i="1"/>
  <c r="F597" i="4"/>
  <c r="C591" i="1"/>
  <c r="F230" i="4"/>
  <c r="C226" i="1"/>
  <c r="F106" i="4"/>
  <c r="C102" i="1"/>
  <c r="C45" i="1"/>
  <c r="F49" i="4"/>
  <c r="F321" i="4"/>
  <c r="C316" i="1"/>
  <c r="I32" i="3"/>
  <c r="D1538" i="1"/>
  <c r="H1538" i="1" s="1"/>
  <c r="G460" i="1"/>
  <c r="H460" i="1"/>
  <c r="H24" i="9"/>
  <c r="G24" i="9"/>
  <c r="E24" i="9" s="1"/>
  <c r="D152" i="4"/>
  <c r="F153" i="4"/>
  <c r="C149" i="1"/>
  <c r="E179" i="9"/>
  <c r="B179" i="9" s="1"/>
  <c r="E309" i="9"/>
  <c r="B309" i="9" s="1"/>
  <c r="I27" i="3"/>
  <c r="D1431" i="1"/>
  <c r="F88" i="5"/>
  <c r="D69" i="5"/>
  <c r="C1093" i="1"/>
  <c r="F430" i="4"/>
  <c r="D639" i="4"/>
  <c r="C424" i="1"/>
  <c r="H27" i="3"/>
  <c r="F35" i="6"/>
  <c r="C1431" i="1"/>
  <c r="E69" i="5"/>
  <c r="F648" i="4"/>
  <c r="C642" i="1"/>
  <c r="I38" i="3"/>
  <c r="F584" i="4"/>
  <c r="C578" i="1"/>
  <c r="F361" i="4"/>
  <c r="D360" i="4"/>
  <c r="C356" i="1"/>
  <c r="F164" i="4"/>
  <c r="C160" i="1"/>
  <c r="E141" i="6"/>
  <c r="H57" i="1"/>
  <c r="G57" i="1"/>
  <c r="F273" i="4"/>
  <c r="D269" i="1"/>
  <c r="F129" i="6"/>
  <c r="C1525" i="1"/>
  <c r="F373" i="4"/>
  <c r="C368" i="1"/>
  <c r="E152" i="4"/>
  <c r="D149" i="1"/>
  <c r="F147" i="5"/>
  <c r="C1152" i="1"/>
  <c r="F629" i="4"/>
  <c r="C623" i="1"/>
  <c r="D45" i="8"/>
  <c r="C1628" i="1"/>
  <c r="G336" i="9"/>
  <c r="E336" i="9" s="1"/>
  <c r="B336" i="9" s="1"/>
  <c r="F178" i="5"/>
  <c r="D177" i="5"/>
  <c r="C1182" i="1"/>
  <c r="F309" i="4"/>
  <c r="D308" i="4"/>
  <c r="C304" i="1"/>
  <c r="F82" i="4"/>
  <c r="C78" i="1"/>
  <c r="F647" i="4"/>
  <c r="G345" i="9"/>
  <c r="E345" i="9" s="1"/>
  <c r="D6" i="4"/>
  <c r="C3" i="1"/>
  <c r="F7" i="4"/>
  <c r="I1558" i="1"/>
  <c r="I1550" i="1"/>
  <c r="K1480" i="9" l="1"/>
  <c r="C1621" i="1"/>
  <c r="D355" i="1"/>
  <c r="E417" i="4"/>
  <c r="D412" i="1" s="1"/>
  <c r="E418" i="4"/>
  <c r="D413" i="1" s="1"/>
  <c r="E643" i="4"/>
  <c r="D637" i="1" s="1"/>
  <c r="D176" i="5"/>
  <c r="H23" i="3"/>
  <c r="F177" i="5"/>
  <c r="C1181" i="1"/>
  <c r="G356" i="1"/>
  <c r="H356" i="1"/>
  <c r="B24" i="9"/>
  <c r="G45" i="1"/>
  <c r="H45" i="1"/>
  <c r="G1538" i="1"/>
  <c r="G1207" i="1"/>
  <c r="H1207" i="1"/>
  <c r="G1510" i="1"/>
  <c r="H1510" i="1"/>
  <c r="G3" i="1"/>
  <c r="H3" i="1"/>
  <c r="G78" i="1"/>
  <c r="H78" i="1"/>
  <c r="G623" i="1"/>
  <c r="H623" i="1"/>
  <c r="G1525" i="1"/>
  <c r="H1525" i="1"/>
  <c r="I30" i="3"/>
  <c r="D1537" i="1"/>
  <c r="F360" i="4"/>
  <c r="D418" i="4"/>
  <c r="C355" i="1"/>
  <c r="G642" i="1"/>
  <c r="H642" i="1"/>
  <c r="G149" i="1"/>
  <c r="H149" i="1"/>
  <c r="G102" i="1"/>
  <c r="H102" i="1"/>
  <c r="H226" i="1"/>
  <c r="G226" i="1"/>
  <c r="G530" i="1"/>
  <c r="H530" i="1"/>
  <c r="G1537" i="1"/>
  <c r="H1537" i="1"/>
  <c r="D417" i="4"/>
  <c r="F308" i="4"/>
  <c r="C303" i="1"/>
  <c r="C633" i="1"/>
  <c r="E299" i="4"/>
  <c r="I17" i="3"/>
  <c r="D148" i="1"/>
  <c r="H160" i="1"/>
  <c r="G160" i="1"/>
  <c r="H1621" i="1"/>
  <c r="G1621" i="1"/>
  <c r="G1093" i="1"/>
  <c r="H1093" i="1"/>
  <c r="G316" i="1"/>
  <c r="H316" i="1"/>
  <c r="D640" i="4"/>
  <c r="F535" i="4"/>
  <c r="C529" i="1"/>
  <c r="G1278" i="1"/>
  <c r="H1278" i="1"/>
  <c r="E640" i="4"/>
  <c r="D634" i="1" s="1"/>
  <c r="D529" i="1"/>
  <c r="C1622" i="1"/>
  <c r="I39" i="3"/>
  <c r="H269" i="1"/>
  <c r="G269" i="1"/>
  <c r="G1431" i="1"/>
  <c r="H1431" i="1"/>
  <c r="H9" i="3"/>
  <c r="F6" i="4"/>
  <c r="H16" i="3"/>
  <c r="D422" i="4"/>
  <c r="C2" i="1"/>
  <c r="G342" i="9"/>
  <c r="E342" i="9" s="1"/>
  <c r="B345" i="9"/>
  <c r="E344" i="9"/>
  <c r="I10" i="3" s="1"/>
  <c r="G304" i="1"/>
  <c r="H304" i="1"/>
  <c r="G1182" i="1"/>
  <c r="H1182" i="1"/>
  <c r="H1628" i="1"/>
  <c r="G1628" i="1"/>
  <c r="G1152" i="1"/>
  <c r="H1152" i="1"/>
  <c r="G368" i="1"/>
  <c r="H368" i="1"/>
  <c r="G578" i="1"/>
  <c r="H578" i="1"/>
  <c r="G343" i="9"/>
  <c r="E343" i="9" s="1"/>
  <c r="B343" i="9" s="1"/>
  <c r="I22" i="3"/>
  <c r="D1074" i="1"/>
  <c r="E6" i="5"/>
  <c r="H424" i="1"/>
  <c r="F69" i="5"/>
  <c r="H22" i="3"/>
  <c r="D6" i="5"/>
  <c r="C1074" i="1"/>
  <c r="D299" i="4"/>
  <c r="F152" i="4"/>
  <c r="H17" i="3"/>
  <c r="C148" i="1"/>
  <c r="G591" i="1"/>
  <c r="H591" i="1"/>
  <c r="G565" i="1"/>
  <c r="H565" i="1"/>
  <c r="F251" i="5"/>
  <c r="H24" i="3"/>
  <c r="C1255" i="1"/>
  <c r="G347" i="9"/>
  <c r="E347" i="9" s="1"/>
  <c r="E639" i="4"/>
  <c r="D633" i="1" s="1"/>
  <c r="D424" i="1"/>
  <c r="G424" i="1" s="1"/>
  <c r="F640" i="4" l="1"/>
  <c r="C634" i="1"/>
  <c r="G355" i="1"/>
  <c r="H355" i="1"/>
  <c r="G1181" i="1"/>
  <c r="H1181" i="1"/>
  <c r="G1255" i="1"/>
  <c r="H1255" i="1"/>
  <c r="G306" i="9"/>
  <c r="E306" i="9" s="1"/>
  <c r="B306" i="9" s="1"/>
  <c r="G299" i="9"/>
  <c r="F6" i="5"/>
  <c r="C1011" i="1"/>
  <c r="H2" i="1"/>
  <c r="G2" i="1"/>
  <c r="G1622" i="1"/>
  <c r="H1622" i="1"/>
  <c r="H11" i="3"/>
  <c r="G633" i="1"/>
  <c r="H633" i="1"/>
  <c r="F417" i="4"/>
  <c r="C412" i="1"/>
  <c r="F418" i="4"/>
  <c r="C413" i="1"/>
  <c r="E341" i="9"/>
  <c r="B342" i="9"/>
  <c r="E423" i="4"/>
  <c r="E301" i="4"/>
  <c r="D297" i="1" s="1"/>
  <c r="D295" i="1"/>
  <c r="E300" i="4"/>
  <c r="D296" i="1" s="1"/>
  <c r="D300" i="4"/>
  <c r="G529" i="1"/>
  <c r="H529" i="1"/>
  <c r="F639" i="4"/>
  <c r="E346" i="9"/>
  <c r="I9" i="3" s="1"/>
  <c r="B347" i="9"/>
  <c r="H148" i="1"/>
  <c r="G148" i="1"/>
  <c r="G1074" i="1"/>
  <c r="H1074" i="1"/>
  <c r="H299" i="9"/>
  <c r="D1011" i="1"/>
  <c r="D423" i="4"/>
  <c r="D301" i="4"/>
  <c r="F299" i="4"/>
  <c r="C295" i="1"/>
  <c r="F422" i="4"/>
  <c r="D643" i="4"/>
  <c r="C417" i="1"/>
  <c r="K3" i="9"/>
  <c r="G303" i="1"/>
  <c r="H303" i="1"/>
  <c r="F176" i="5"/>
  <c r="C1180" i="1"/>
  <c r="F300" i="4" l="1"/>
  <c r="C296" i="1"/>
  <c r="E299" i="9"/>
  <c r="G634" i="1"/>
  <c r="H634" i="1"/>
  <c r="D644" i="4"/>
  <c r="F423" i="4"/>
  <c r="D425" i="4"/>
  <c r="C418" i="1"/>
  <c r="G20" i="9"/>
  <c r="E425" i="4"/>
  <c r="D420" i="1" s="1"/>
  <c r="E644" i="4"/>
  <c r="D418" i="1"/>
  <c r="H20" i="9"/>
  <c r="E424" i="4"/>
  <c r="D419" i="1" s="1"/>
  <c r="N3" i="9"/>
  <c r="I11" i="3"/>
  <c r="G417" i="1"/>
  <c r="H417" i="1"/>
  <c r="G295" i="1"/>
  <c r="H295" i="1"/>
  <c r="G412" i="1"/>
  <c r="H412" i="1"/>
  <c r="D424" i="4"/>
  <c r="G1180" i="1"/>
  <c r="H1180" i="1"/>
  <c r="D645" i="4"/>
  <c r="F643" i="4"/>
  <c r="C637" i="1"/>
  <c r="F301" i="4"/>
  <c r="C297" i="1"/>
  <c r="G413" i="1"/>
  <c r="H413" i="1"/>
  <c r="H8" i="3"/>
  <c r="G1011" i="1"/>
  <c r="H1011" i="1"/>
  <c r="M3" i="9" l="1"/>
  <c r="E20" i="9"/>
  <c r="B20" i="9" s="1"/>
  <c r="D646" i="4"/>
  <c r="F644" i="4"/>
  <c r="C638" i="1"/>
  <c r="G296" i="1"/>
  <c r="H296" i="1"/>
  <c r="G637" i="1"/>
  <c r="H637" i="1"/>
  <c r="G418" i="1"/>
  <c r="H418" i="1"/>
  <c r="G297" i="1"/>
  <c r="H297" i="1"/>
  <c r="D649" i="4"/>
  <c r="C639" i="1"/>
  <c r="B299" i="9"/>
  <c r="F424" i="4"/>
  <c r="C419" i="1"/>
  <c r="E646" i="4"/>
  <c r="D638" i="1"/>
  <c r="E645" i="4"/>
  <c r="F425" i="4"/>
  <c r="C420" i="1"/>
  <c r="F646" i="4" l="1"/>
  <c r="D650" i="4"/>
  <c r="C640" i="1"/>
  <c r="E649" i="4"/>
  <c r="F649" i="4" s="1"/>
  <c r="D639" i="1"/>
  <c r="H639" i="1" s="1"/>
  <c r="F645" i="4"/>
  <c r="H18" i="3"/>
  <c r="C643" i="1"/>
  <c r="G420" i="1"/>
  <c r="H420" i="1"/>
  <c r="E650" i="4"/>
  <c r="D640" i="1"/>
  <c r="G638" i="1"/>
  <c r="H638" i="1"/>
  <c r="G419" i="1"/>
  <c r="H419" i="1"/>
  <c r="G639" i="1"/>
  <c r="G334" i="9"/>
  <c r="H334" i="9"/>
  <c r="G297" i="9" l="1"/>
  <c r="E297" i="9" s="1"/>
  <c r="B297" i="9" s="1"/>
  <c r="E334" i="9"/>
  <c r="I18" i="3"/>
  <c r="D643" i="1"/>
  <c r="H643" i="1" s="1"/>
  <c r="G643" i="1"/>
  <c r="I19" i="3"/>
  <c r="D644" i="1"/>
  <c r="G640" i="1"/>
  <c r="H640" i="1"/>
  <c r="F650" i="4"/>
  <c r="H19" i="3"/>
  <c r="C644" i="1"/>
  <c r="H7" i="3"/>
  <c r="G644" i="1" l="1"/>
  <c r="H644" i="1"/>
  <c r="J3" i="9"/>
  <c r="B334" i="9"/>
  <c r="E298" i="9"/>
  <c r="I8" i="3" s="1"/>
  <c r="L293" i="9" l="1"/>
  <c r="F293" i="9" s="1"/>
  <c r="H295" i="9"/>
  <c r="G295" i="9"/>
  <c r="G18" i="9"/>
  <c r="H18" i="9"/>
  <c r="J11" i="9"/>
  <c r="K6" i="9"/>
  <c r="H16" i="9"/>
  <c r="L16" i="9"/>
  <c r="I6" i="9"/>
  <c r="J10" i="9"/>
  <c r="G15" i="9"/>
  <c r="J5" i="9"/>
  <c r="K9" i="9"/>
  <c r="J13" i="9"/>
  <c r="I5" i="9"/>
  <c r="K13" i="9"/>
  <c r="K8" i="9"/>
  <c r="K10" i="9"/>
  <c r="K5" i="9"/>
  <c r="G17" i="9"/>
  <c r="I11" i="9"/>
  <c r="H17" i="9"/>
  <c r="I7" i="9"/>
  <c r="K11" i="9"/>
  <c r="M16" i="9"/>
  <c r="H22" i="9"/>
  <c r="I17" i="9"/>
  <c r="J6" i="9"/>
  <c r="H15" i="9"/>
  <c r="I9" i="9"/>
  <c r="I8" i="9"/>
  <c r="I13" i="9"/>
  <c r="G22" i="9"/>
  <c r="J12" i="9"/>
  <c r="G21" i="9"/>
  <c r="J8" i="9"/>
  <c r="K12" i="9"/>
  <c r="J17" i="9"/>
  <c r="H21" i="9"/>
  <c r="G16" i="9"/>
  <c r="K7" i="9"/>
  <c r="I12" i="9"/>
  <c r="J7" i="9"/>
  <c r="L15" i="9"/>
  <c r="J9" i="9"/>
  <c r="M15" i="9"/>
  <c r="E8" i="9" l="1"/>
  <c r="B8" i="9" s="1"/>
  <c r="E18" i="9"/>
  <c r="B18" i="9" s="1"/>
  <c r="E22" i="9"/>
  <c r="B22" i="9" s="1"/>
  <c r="E11" i="9"/>
  <c r="B11" i="9" s="1"/>
  <c r="E13" i="9"/>
  <c r="B13" i="9" s="1"/>
  <c r="E12" i="9"/>
  <c r="B12" i="9" s="1"/>
  <c r="E295" i="9"/>
  <c r="E23" i="9" s="1"/>
  <c r="I7" i="3" s="1"/>
  <c r="E16" i="9"/>
  <c r="E21" i="9"/>
  <c r="B21" i="9" s="1"/>
  <c r="E7" i="9"/>
  <c r="B7" i="9" s="1"/>
  <c r="E5" i="9"/>
  <c r="E15" i="9"/>
  <c r="E9" i="9"/>
  <c r="B9" i="9" s="1"/>
  <c r="E10" i="9"/>
  <c r="B10" i="9" s="1"/>
  <c r="B295" i="9"/>
  <c r="E6" i="9"/>
  <c r="B6" i="9" s="1"/>
  <c r="F15" i="9"/>
  <c r="E17" i="9"/>
  <c r="B17" i="9" s="1"/>
  <c r="F16" i="9"/>
  <c r="B293" i="9"/>
  <c r="F23" i="9"/>
  <c r="B16" i="9" l="1"/>
  <c r="F14" i="9"/>
  <c r="F3" i="9" s="1"/>
  <c r="E14" i="9"/>
  <c r="I12" i="3" s="1"/>
  <c r="B15" i="9"/>
  <c r="E4" i="9"/>
  <c r="B5" i="9"/>
  <c r="E3" i="9" l="1"/>
</calcChain>
</file>

<file path=xl/sharedStrings.xml><?xml version="1.0" encoding="utf-8"?>
<sst xmlns="http://schemas.openxmlformats.org/spreadsheetml/2006/main" count="4719" uniqueCount="3652">
  <si>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</si>
  <si>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</si>
  <si>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</si>
  <si>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</si>
  <si>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</si>
  <si>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</si>
  <si>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</si>
  <si>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</si>
  <si>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</si>
  <si>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</si>
  <si>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</si>
  <si>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</si>
  <si>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</si>
  <si>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</si>
  <si>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</si>
  <si>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</si>
  <si>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</si>
  <si>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</si>
  <si>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</si>
  <si>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</si>
  <si>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</si>
  <si>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</si>
  <si>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</si>
  <si>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</si>
  <si>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</si>
  <si>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</si>
  <si>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</si>
  <si>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</si>
  <si>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</si>
  <si>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</si>
  <si>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</si>
  <si>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STRIZIVOJNA</t>
  </si>
  <si>
    <t>BILANCA</t>
  </si>
  <si>
    <t>RAS funkcijski</t>
  </si>
  <si>
    <t>Razina:</t>
  </si>
  <si>
    <t>22</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</si>
  <si>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</si>
  <si>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</si>
  <si>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</si>
  <si>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</si>
  <si>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</si>
  <si>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</si>
  <si>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</si>
  <si>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</si>
  <si>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</si>
  <si>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</si>
  <si>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</si>
  <si>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</si>
  <si>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</si>
  <si>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</si>
  <si>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</si>
  <si>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</si>
  <si>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</si>
  <si>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</si>
  <si>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</si>
  <si>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</si>
  <si>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36887 - OPĆINA STRIZIVOJNA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</si>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</sst>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321033.03999999998</v>
      </c>
      <c r="D2" s="6">
        <f>'PR-RAS'!E6</f>
        <v>450924.71999999991</v>
      </c>
      <c r="E2" s="6">
        <v>0</v>
      </c>
      <c r="F2" s="6">
        <v>0</v>
      </c>
      <c r="G2" s="7">
        <f t="shared" ref="G2:G274" si="0">(B2/1000)*(C2*1+D2*2)</f>
        <v>1222.8824799999998</v>
      </c>
      <c r="H2" s="7">
        <f t="shared" ref="H2:H274" si="1">ABS(C2-ROUND(C2,0))+ABS(D2-ROUND(D2,0))</f>
        <v>0.32000000006519258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123307.34999999999</v>
      </c>
      <c r="D3" s="1">
        <f>'PR-RAS'!E7</f>
        <v>159103.31999999998</v>
      </c>
      <c r="E3" s="1">
        <v>0</v>
      </c>
      <c r="F3" s="1">
        <v>0</v>
      </c>
      <c r="G3" s="2">
        <f t="shared" si="0"/>
        <v>883.02797999999984</v>
      </c>
      <c r="H3" s="2">
        <f t="shared" si="1"/>
        <v>0.66999999996914994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118763.62</v>
      </c>
      <c r="D4" s="1">
        <f>'PR-RAS'!E8</f>
        <v>155662.35999999999</v>
      </c>
      <c r="E4" s="1">
        <v>0</v>
      </c>
      <c r="F4" s="1">
        <v>0</v>
      </c>
      <c r="G4" s="2">
        <f t="shared" si="0"/>
        <v>1290.2650199999998</v>
      </c>
      <c r="H4" s="2">
        <f t="shared" si="1"/>
        <v>0.73999999999068677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118763.62</v>
      </c>
      <c r="D5" s="1">
        <f>'PR-RAS'!E9</f>
        <v>155662.35999999999</v>
      </c>
      <c r="E5" s="1">
        <v>0</v>
      </c>
      <c r="F5" s="1">
        <v>0</v>
      </c>
      <c r="G5" s="2">
        <f t="shared" si="0"/>
        <v>1720.3533599999998</v>
      </c>
      <c r="H5" s="2">
        <f t="shared" si="1"/>
        <v>0.73999999999068677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4543.7299999999996</v>
      </c>
      <c r="D19" s="1">
        <f>'PR-RAS'!E23</f>
        <v>3440.96</v>
      </c>
      <c r="E19" s="1">
        <v>0</v>
      </c>
      <c r="F19" s="1">
        <v>0</v>
      </c>
      <c r="G19" s="2">
        <f t="shared" si="0"/>
        <v>205.66169999999997</v>
      </c>
      <c r="H19" s="2">
        <f t="shared" si="1"/>
        <v>0.31000000000040018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4543.7299999999996</v>
      </c>
      <c r="D23" s="1">
        <f>'PR-RAS'!E27</f>
        <v>3440.96</v>
      </c>
      <c r="E23" s="1">
        <v>0</v>
      </c>
      <c r="F23" s="1">
        <v>0</v>
      </c>
      <c r="G23" s="2">
        <f t="shared" si="0"/>
        <v>251.36429999999999</v>
      </c>
      <c r="H23" s="2">
        <f t="shared" si="1"/>
        <v>0.31000000000040018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182429.22000000003</v>
      </c>
      <c r="D45" s="1">
        <f>'PR-RAS'!E49</f>
        <v>275734.36</v>
      </c>
      <c r="E45" s="1">
        <v>0</v>
      </c>
      <c r="F45" s="1">
        <v>0</v>
      </c>
      <c r="G45" s="2">
        <f t="shared" si="0"/>
        <v>32291.509359999996</v>
      </c>
      <c r="H45" s="2">
        <f t="shared" si="1"/>
        <v>0.58000000001629815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139126.56000000003</v>
      </c>
      <c r="D54" s="1">
        <f>'PR-RAS'!E58</f>
        <v>102940</v>
      </c>
      <c r="E54" s="1">
        <v>0</v>
      </c>
      <c r="F54" s="1">
        <v>0</v>
      </c>
      <c r="G54" s="2">
        <f t="shared" si="0"/>
        <v>18285.347680000003</v>
      </c>
      <c r="H54" s="2">
        <f t="shared" si="1"/>
        <v>0.43999999997322448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132139.92000000001</v>
      </c>
      <c r="D55" s="1">
        <f>'PR-RAS'!E59</f>
        <v>43740</v>
      </c>
      <c r="E55" s="1">
        <v>0</v>
      </c>
      <c r="F55" s="1">
        <v>0</v>
      </c>
      <c r="G55" s="2">
        <f t="shared" si="0"/>
        <v>11859.475680000001</v>
      </c>
      <c r="H55" s="2">
        <f t="shared" si="1"/>
        <v>7.9999999987194315E-2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6986.64</v>
      </c>
      <c r="D56" s="1">
        <f>'PR-RAS'!E60</f>
        <v>59200</v>
      </c>
      <c r="E56" s="1">
        <v>0</v>
      </c>
      <c r="F56" s="1">
        <v>0</v>
      </c>
      <c r="G56" s="2">
        <f t="shared" si="0"/>
        <v>6896.2651999999998</v>
      </c>
      <c r="H56" s="2">
        <f t="shared" si="1"/>
        <v>0.35999999999967258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116621.04</v>
      </c>
      <c r="E60" s="1">
        <v>0</v>
      </c>
      <c r="F60" s="1">
        <v>0</v>
      </c>
      <c r="G60" s="2">
        <f t="shared" si="0"/>
        <v>13761.282719999999</v>
      </c>
      <c r="H60" s="2">
        <f t="shared" si="1"/>
        <v>3.9999999993597157E-2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116621.04</v>
      </c>
      <c r="E63" s="1">
        <v>0</v>
      </c>
      <c r="F63" s="1">
        <v>0</v>
      </c>
      <c r="G63" s="2">
        <f>(B63/1000)*(C63*1+D63*2)</f>
        <v>14461.008959999999</v>
      </c>
      <c r="H63" s="2">
        <f>ABS(C63-ROUND(C63,0))+ABS(D63-ROUND(D63,0))</f>
        <v>3.9999999993597157E-2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43302.66</v>
      </c>
      <c r="D70" s="1">
        <f>'PR-RAS'!E74</f>
        <v>56173.32</v>
      </c>
      <c r="E70" s="1">
        <v>0</v>
      </c>
      <c r="F70" s="1">
        <v>0</v>
      </c>
      <c r="G70" s="2">
        <f t="shared" si="0"/>
        <v>10739.8017</v>
      </c>
      <c r="H70" s="2">
        <f t="shared" si="1"/>
        <v>0.6599999999962165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43302.66</v>
      </c>
      <c r="D71" s="1">
        <f>'PR-RAS'!E75</f>
        <v>56173.32</v>
      </c>
      <c r="E71" s="1">
        <v>0</v>
      </c>
      <c r="F71" s="1">
        <v>0</v>
      </c>
      <c r="G71" s="2">
        <f t="shared" si="0"/>
        <v>10895.451000000001</v>
      </c>
      <c r="H71" s="2">
        <f t="shared" si="1"/>
        <v>0.6599999999962165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1996.9199999999998</v>
      </c>
      <c r="D78" s="1">
        <f>'PR-RAS'!E82</f>
        <v>1679.3899999999999</v>
      </c>
      <c r="E78" s="1">
        <v>0</v>
      </c>
      <c r="F78" s="1">
        <v>0</v>
      </c>
      <c r="G78" s="2">
        <f t="shared" si="0"/>
        <v>412.38889999999998</v>
      </c>
      <c r="H78" s="2">
        <f t="shared" si="1"/>
        <v>0.47000000000002728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11.06</v>
      </c>
      <c r="D79" s="1">
        <f>'PR-RAS'!E83</f>
        <v>5.67</v>
      </c>
      <c r="E79" s="1">
        <v>0</v>
      </c>
      <c r="F79" s="1">
        <v>0</v>
      </c>
      <c r="G79" s="2">
        <f t="shared" si="0"/>
        <v>1.7471999999999999</v>
      </c>
      <c r="H79" s="2">
        <f t="shared" si="1"/>
        <v>0.39000000000000057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11.06</v>
      </c>
      <c r="D81" s="1">
        <f>'PR-RAS'!E85</f>
        <v>5.67</v>
      </c>
      <c r="E81" s="1">
        <v>0</v>
      </c>
      <c r="F81" s="1">
        <v>0</v>
      </c>
      <c r="G81" s="2">
        <f t="shared" si="0"/>
        <v>1.7919999999999998</v>
      </c>
      <c r="H81" s="2">
        <f t="shared" si="1"/>
        <v>0.39000000000000057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1973.86</v>
      </c>
      <c r="D87" s="1">
        <f>'PR-RAS'!E91</f>
        <v>1673.7199999999998</v>
      </c>
      <c r="E87" s="1">
        <v>0</v>
      </c>
      <c r="F87" s="1">
        <v>0</v>
      </c>
      <c r="G87" s="2">
        <f t="shared" si="0"/>
        <v>457.63179999999988</v>
      </c>
      <c r="H87" s="2">
        <f t="shared" si="1"/>
        <v>0.42000000000030013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1973.86</v>
      </c>
      <c r="D89" s="1">
        <f>'PR-RAS'!E93</f>
        <v>1271.48</v>
      </c>
      <c r="E89" s="1">
        <v>0</v>
      </c>
      <c r="F89" s="1">
        <v>0</v>
      </c>
      <c r="G89" s="2">
        <f t="shared" si="0"/>
        <v>397.48015999999996</v>
      </c>
      <c r="H89" s="2">
        <f t="shared" si="1"/>
        <v>0.62000000000011823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0.09</v>
      </c>
      <c r="E90" s="1">
        <v>0</v>
      </c>
      <c r="F90" s="1">
        <v>0</v>
      </c>
      <c r="G90" s="2">
        <f t="shared" si="0"/>
        <v>1.602E-2</v>
      </c>
      <c r="H90" s="2">
        <f t="shared" si="1"/>
        <v>0.09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402.15</v>
      </c>
      <c r="E93" s="1">
        <v>0</v>
      </c>
      <c r="F93" s="1">
        <v>0</v>
      </c>
      <c r="G93" s="2">
        <f t="shared" si="0"/>
        <v>73.995599999999996</v>
      </c>
      <c r="H93" s="2">
        <f t="shared" si="1"/>
        <v>0.14999999999997726</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12</v>
      </c>
      <c r="D94" s="1">
        <f>'PR-RAS'!E98</f>
        <v>0</v>
      </c>
      <c r="E94" s="1">
        <v>0</v>
      </c>
      <c r="F94" s="1">
        <v>0</v>
      </c>
      <c r="G94" s="2">
        <f t="shared" si="0"/>
        <v>1.1160000000000001</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12</v>
      </c>
      <c r="D96" s="1">
        <f>'PR-RAS'!E100</f>
        <v>0</v>
      </c>
      <c r="E96" s="1">
        <v>0</v>
      </c>
      <c r="F96" s="1">
        <v>0</v>
      </c>
      <c r="G96" s="2">
        <f t="shared" si="0"/>
        <v>1.1400000000000001</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13299.55</v>
      </c>
      <c r="D102" s="1">
        <f>'PR-RAS'!E106</f>
        <v>14111.919999999998</v>
      </c>
      <c r="E102" s="1">
        <v>0</v>
      </c>
      <c r="F102" s="1">
        <v>0</v>
      </c>
      <c r="G102" s="2">
        <f t="shared" si="0"/>
        <v>4193.8623900000002</v>
      </c>
      <c r="H102" s="2">
        <f t="shared" si="1"/>
        <v>0.53000000000247383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7754.78</v>
      </c>
      <c r="D103" s="1">
        <f>'PR-RAS'!E107</f>
        <v>7754.78</v>
      </c>
      <c r="E103" s="1">
        <v>0</v>
      </c>
      <c r="F103" s="1">
        <v>0</v>
      </c>
      <c r="G103" s="2">
        <f t="shared" si="0"/>
        <v>2372.9626799999996</v>
      </c>
      <c r="H103" s="2">
        <f t="shared" si="1"/>
        <v>0.44000000000050932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7754.78</v>
      </c>
      <c r="D105" s="1">
        <f>'PR-RAS'!E109</f>
        <v>7754.78</v>
      </c>
      <c r="E105" s="1">
        <v>0</v>
      </c>
      <c r="F105" s="1">
        <v>0</v>
      </c>
      <c r="G105" s="2">
        <f t="shared" si="0"/>
        <v>2419.49136</v>
      </c>
      <c r="H105" s="2">
        <f t="shared" si="1"/>
        <v>0.44000000000050932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4332.8499999999995</v>
      </c>
      <c r="D108" s="1">
        <f>'PR-RAS'!E112</f>
        <v>5104.68</v>
      </c>
      <c r="E108" s="1">
        <v>0</v>
      </c>
      <c r="F108" s="1">
        <v>0</v>
      </c>
      <c r="G108" s="2">
        <f t="shared" si="0"/>
        <v>1556.0164699999998</v>
      </c>
      <c r="H108" s="2">
        <f t="shared" si="1"/>
        <v>0.47000000000025466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4310.8599999999997</v>
      </c>
      <c r="D111" s="1">
        <f>'PR-RAS'!E115</f>
        <v>5104.68</v>
      </c>
      <c r="E111" s="1">
        <v>0</v>
      </c>
      <c r="F111" s="1">
        <v>0</v>
      </c>
      <c r="G111" s="2">
        <f t="shared" si="0"/>
        <v>1597.2242000000001</v>
      </c>
      <c r="H111" s="2">
        <f t="shared" si="1"/>
        <v>0.46000000000003638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21.99</v>
      </c>
      <c r="D113" s="1">
        <f>'PR-RAS'!E117</f>
        <v>0</v>
      </c>
      <c r="E113" s="1">
        <v>0</v>
      </c>
      <c r="F113" s="1">
        <v>0</v>
      </c>
      <c r="G113" s="2">
        <f t="shared" si="0"/>
        <v>2.4628799999999997</v>
      </c>
      <c r="H113" s="2">
        <f t="shared" si="1"/>
        <v>1.0000000000001563E-2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1211.92</v>
      </c>
      <c r="D116" s="1">
        <f>'PR-RAS'!E120</f>
        <v>1252.46</v>
      </c>
      <c r="E116" s="1">
        <v>0</v>
      </c>
      <c r="F116" s="1">
        <v>0</v>
      </c>
      <c r="G116" s="2">
        <f t="shared" si="0"/>
        <v>427.43660000000006</v>
      </c>
      <c r="H116" s="2">
        <f t="shared" si="1"/>
        <v>0.53999999999996362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254.28</v>
      </c>
      <c r="E117" s="1">
        <v>0</v>
      </c>
      <c r="F117" s="1">
        <v>0</v>
      </c>
      <c r="G117" s="2">
        <f t="shared" si="0"/>
        <v>58.992960000000004</v>
      </c>
      <c r="H117" s="2">
        <f t="shared" si="1"/>
        <v>0.28000000000000114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1211.92</v>
      </c>
      <c r="D118" s="1">
        <f>'PR-RAS'!E122</f>
        <v>998.18</v>
      </c>
      <c r="E118" s="1">
        <v>0</v>
      </c>
      <c r="F118" s="1">
        <v>0</v>
      </c>
      <c r="G118" s="2">
        <f t="shared" si="0"/>
        <v>375.36876000000001</v>
      </c>
      <c r="H118" s="2">
        <f t="shared" si="1"/>
        <v>0.25999999999987722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295.73</v>
      </c>
      <c r="E121" s="1">
        <v>0</v>
      </c>
      <c r="F121" s="1">
        <v>0</v>
      </c>
      <c r="G121" s="2">
        <f t="shared" si="0"/>
        <v>70.975200000000001</v>
      </c>
      <c r="H121" s="2">
        <f t="shared" si="1"/>
        <v>0.26999999999998181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295.73</v>
      </c>
      <c r="E122" s="1">
        <v>0</v>
      </c>
      <c r="F122" s="1">
        <v>0</v>
      </c>
      <c r="G122" s="2">
        <f t="shared" si="0"/>
        <v>71.566659999999999</v>
      </c>
      <c r="H122" s="2">
        <f t="shared" si="1"/>
        <v>0.26999999999998181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295.73</v>
      </c>
      <c r="E124" s="1">
        <v>0</v>
      </c>
      <c r="F124" s="1">
        <v>0</v>
      </c>
      <c r="G124" s="2">
        <f t="shared" si="0"/>
        <v>72.749580000000009</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152524.54</v>
      </c>
      <c r="D148" s="1">
        <f>'PR-RAS'!E152</f>
        <v>227257.16000000003</v>
      </c>
      <c r="E148" s="1">
        <v>0</v>
      </c>
      <c r="F148" s="1">
        <v>0</v>
      </c>
      <c r="G148" s="2">
        <f t="shared" si="0"/>
        <v>89234.712420000011</v>
      </c>
      <c r="H148" s="2">
        <f t="shared" si="1"/>
        <v>0.62000000002444722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30007.279999999999</v>
      </c>
      <c r="D149" s="1">
        <f>'PR-RAS'!E153</f>
        <v>87813.540000000008</v>
      </c>
      <c r="E149" s="1">
        <v>0</v>
      </c>
      <c r="F149" s="1">
        <v>0</v>
      </c>
      <c r="G149" s="2">
        <f t="shared" si="0"/>
        <v>30433.885280000002</v>
      </c>
      <c r="H149" s="2">
        <f t="shared" si="1"/>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20972.02</v>
      </c>
      <c r="D150" s="1">
        <f>'PR-RAS'!E154</f>
        <v>71256.27</v>
      </c>
      <c r="E150" s="1">
        <v>0</v>
      </c>
      <c r="F150" s="1">
        <v>0</v>
      </c>
      <c r="G150" s="2">
        <f t="shared" si="0"/>
        <v>24359.19944</v>
      </c>
      <c r="H150" s="2">
        <f t="shared" si="1"/>
        <v>0.29000000000451109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20972.02</v>
      </c>
      <c r="D151" s="1">
        <f>'PR-RAS'!E155</f>
        <v>71256.27</v>
      </c>
      <c r="E151" s="1">
        <v>0</v>
      </c>
      <c r="F151" s="1">
        <v>0</v>
      </c>
      <c r="G151" s="2">
        <f t="shared" si="0"/>
        <v>24522.683999999997</v>
      </c>
      <c r="H151" s="2">
        <f t="shared" si="1"/>
        <v>0.29000000000451109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5574.87</v>
      </c>
      <c r="D155" s="1">
        <f>'PR-RAS'!E159</f>
        <v>4800</v>
      </c>
      <c r="E155" s="1">
        <v>0</v>
      </c>
      <c r="F155" s="1">
        <v>0</v>
      </c>
      <c r="G155" s="2">
        <f t="shared" si="0"/>
        <v>2336.9299799999999</v>
      </c>
      <c r="H155" s="2">
        <f t="shared" si="1"/>
        <v>0.13000000000010914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3460.39</v>
      </c>
      <c r="D156" s="1">
        <f>'PR-RAS'!E160</f>
        <v>11757.27</v>
      </c>
      <c r="E156" s="1">
        <v>0</v>
      </c>
      <c r="F156" s="1">
        <v>0</v>
      </c>
      <c r="G156" s="2">
        <f t="shared" si="0"/>
        <v>4181.1141500000003</v>
      </c>
      <c r="H156" s="2">
        <f t="shared" si="1"/>
        <v>0.66000000000030923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3460.39</v>
      </c>
      <c r="D158" s="1">
        <f>'PR-RAS'!E162</f>
        <v>11757.27</v>
      </c>
      <c r="E158" s="1">
        <v>0</v>
      </c>
      <c r="F158" s="1">
        <v>0</v>
      </c>
      <c r="G158" s="2">
        <f t="shared" si="0"/>
        <v>4235.0640100000001</v>
      </c>
      <c r="H158" s="2">
        <f t="shared" si="1"/>
        <v>0.66000000000030923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72012.929999999993</v>
      </c>
      <c r="D160" s="1">
        <f>'PR-RAS'!E164</f>
        <v>64868.81</v>
      </c>
      <c r="E160" s="1">
        <v>0</v>
      </c>
      <c r="F160" s="1">
        <v>0</v>
      </c>
      <c r="G160" s="2">
        <f t="shared" si="0"/>
        <v>32078.337449999999</v>
      </c>
      <c r="H160" s="2">
        <f t="shared" si="1"/>
        <v>0.26000000000931323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1993.02</v>
      </c>
      <c r="D161" s="1">
        <f>'PR-RAS'!E165</f>
        <v>3839.1</v>
      </c>
      <c r="E161" s="1">
        <v>0</v>
      </c>
      <c r="F161" s="1">
        <v>0</v>
      </c>
      <c r="G161" s="2">
        <f t="shared" si="0"/>
        <v>1547.3951999999999</v>
      </c>
      <c r="H161" s="2">
        <f t="shared" si="1"/>
        <v>0.11999999999989086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1323.7</v>
      </c>
      <c r="D162" s="1">
        <f>'PR-RAS'!E166</f>
        <v>2579.06</v>
      </c>
      <c r="E162" s="1">
        <v>0</v>
      </c>
      <c r="F162" s="1">
        <v>0</v>
      </c>
      <c r="G162" s="2">
        <f t="shared" si="0"/>
        <v>1043.57302</v>
      </c>
      <c r="H162" s="2">
        <f t="shared" si="1"/>
        <v>0.35999999999989996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249.32</v>
      </c>
      <c r="D163" s="1">
        <f>'PR-RAS'!E167</f>
        <v>375.54</v>
      </c>
      <c r="E163" s="1">
        <v>0</v>
      </c>
      <c r="F163" s="1">
        <v>0</v>
      </c>
      <c r="G163" s="2">
        <f t="shared" si="0"/>
        <v>162.06480000000002</v>
      </c>
      <c r="H163" s="2">
        <f t="shared" si="1"/>
        <v>0.77999999999997272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70</v>
      </c>
      <c r="D164" s="1">
        <f>'PR-RAS'!E168</f>
        <v>650</v>
      </c>
      <c r="E164" s="1">
        <v>0</v>
      </c>
      <c r="F164" s="1">
        <v>0</v>
      </c>
      <c r="G164" s="2">
        <f t="shared" si="0"/>
        <v>223.31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350</v>
      </c>
      <c r="D165" s="1">
        <f>'PR-RAS'!E169</f>
        <v>234.5</v>
      </c>
      <c r="E165" s="1">
        <v>0</v>
      </c>
      <c r="F165" s="1">
        <v>0</v>
      </c>
      <c r="G165" s="2">
        <f t="shared" si="0"/>
        <v>134.316</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5654.37</v>
      </c>
      <c r="D166" s="1">
        <f>'PR-RAS'!E170</f>
        <v>5870.14</v>
      </c>
      <c r="E166" s="1">
        <v>0</v>
      </c>
      <c r="F166" s="1">
        <v>0</v>
      </c>
      <c r="G166" s="2">
        <f t="shared" si="0"/>
        <v>2870.1172500000002</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574.58000000000004</v>
      </c>
      <c r="D167" s="1">
        <f>'PR-RAS'!E171</f>
        <v>2056.09</v>
      </c>
      <c r="E167" s="1">
        <v>0</v>
      </c>
      <c r="F167" s="1">
        <v>0</v>
      </c>
      <c r="G167" s="2">
        <f t="shared" si="0"/>
        <v>778.00216000000012</v>
      </c>
      <c r="H167" s="2">
        <f t="shared" si="1"/>
        <v>0.51000000000010459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3542.25</v>
      </c>
      <c r="D169" s="1">
        <f>'PR-RAS'!E173</f>
        <v>3692.8</v>
      </c>
      <c r="E169" s="1">
        <v>0</v>
      </c>
      <c r="F169" s="1">
        <v>0</v>
      </c>
      <c r="G169" s="2">
        <f t="shared" si="0"/>
        <v>1835.8788000000002</v>
      </c>
      <c r="H169" s="2">
        <f t="shared" si="1"/>
        <v>0.4499999999998181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1537.54</v>
      </c>
      <c r="D171" s="1">
        <f>'PR-RAS'!E175</f>
        <v>121.25</v>
      </c>
      <c r="E171" s="1">
        <v>0</v>
      </c>
      <c r="F171" s="1">
        <v>0</v>
      </c>
      <c r="G171" s="2">
        <f t="shared" si="0"/>
        <v>302.60680000000002</v>
      </c>
      <c r="H171" s="2">
        <f t="shared" si="1"/>
        <v>0.71000000000003638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58134.73</v>
      </c>
      <c r="D174" s="1">
        <f>'PR-RAS'!E178</f>
        <v>48893.42</v>
      </c>
      <c r="E174" s="1">
        <v>0</v>
      </c>
      <c r="F174" s="1">
        <v>0</v>
      </c>
      <c r="G174" s="2">
        <f t="shared" si="0"/>
        <v>26974.43161</v>
      </c>
      <c r="H174" s="2">
        <f t="shared" si="1"/>
        <v>0.68999999999505235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700.64</v>
      </c>
      <c r="D175" s="1">
        <f>'PR-RAS'!E179</f>
        <v>953.69</v>
      </c>
      <c r="E175" s="1">
        <v>0</v>
      </c>
      <c r="F175" s="1">
        <v>0</v>
      </c>
      <c r="G175" s="2">
        <f t="shared" si="0"/>
        <v>453.79547999999994</v>
      </c>
      <c r="H175" s="2">
        <f t="shared" si="1"/>
        <v>0.66999999999995907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2491.58</v>
      </c>
      <c r="D176" s="1">
        <f>'PR-RAS'!E180</f>
        <v>362.5</v>
      </c>
      <c r="E176" s="1">
        <v>0</v>
      </c>
      <c r="F176" s="1">
        <v>0</v>
      </c>
      <c r="G176" s="2">
        <f t="shared" si="0"/>
        <v>562.90149999999994</v>
      </c>
      <c r="H176" s="2">
        <f t="shared" si="1"/>
        <v>0.92000000000007276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3445</v>
      </c>
      <c r="D177" s="1">
        <f>'PR-RAS'!E181</f>
        <v>746.55</v>
      </c>
      <c r="E177" s="1">
        <v>0</v>
      </c>
      <c r="F177" s="1">
        <v>0</v>
      </c>
      <c r="G177" s="2">
        <f t="shared" si="0"/>
        <v>869.10559999999998</v>
      </c>
      <c r="H177" s="2">
        <f t="shared" si="1"/>
        <v>0.45000000000004547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28015.96</v>
      </c>
      <c r="D178" s="1">
        <f>'PR-RAS'!E182</f>
        <v>18401.05</v>
      </c>
      <c r="E178" s="1">
        <v>0</v>
      </c>
      <c r="F178" s="1">
        <v>0</v>
      </c>
      <c r="G178" s="2">
        <f t="shared" si="0"/>
        <v>11472.796619999999</v>
      </c>
      <c r="H178" s="2">
        <f t="shared" si="1"/>
        <v>9.0000000000145519E-2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1289.4000000000001</v>
      </c>
      <c r="D180" s="1">
        <f>'PR-RAS'!E184</f>
        <v>1073.6300000000001</v>
      </c>
      <c r="E180" s="1">
        <v>0</v>
      </c>
      <c r="F180" s="1">
        <v>0</v>
      </c>
      <c r="G180" s="2">
        <f t="shared" si="0"/>
        <v>615.16214000000002</v>
      </c>
      <c r="H180" s="2">
        <f t="shared" si="1"/>
        <v>0.76999999999998181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19357.18</v>
      </c>
      <c r="D181" s="1">
        <f>'PR-RAS'!E185</f>
        <v>23601.919999999998</v>
      </c>
      <c r="E181" s="1">
        <v>0</v>
      </c>
      <c r="F181" s="1">
        <v>0</v>
      </c>
      <c r="G181" s="2">
        <f t="shared" si="0"/>
        <v>11980.983599999998</v>
      </c>
      <c r="H181" s="2">
        <f t="shared" si="1"/>
        <v>0.26000000000203727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1625.36</v>
      </c>
      <c r="D182" s="1">
        <f>'PR-RAS'!E186</f>
        <v>2312.2800000000002</v>
      </c>
      <c r="E182" s="1">
        <v>0</v>
      </c>
      <c r="F182" s="1">
        <v>0</v>
      </c>
      <c r="G182" s="2">
        <f t="shared" si="0"/>
        <v>1131.23552</v>
      </c>
      <c r="H182" s="2">
        <f t="shared" si="1"/>
        <v>0.64000000000010004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1209.6099999999999</v>
      </c>
      <c r="D183" s="1">
        <f>'PR-RAS'!E187</f>
        <v>1441.8</v>
      </c>
      <c r="E183" s="1">
        <v>0</v>
      </c>
      <c r="F183" s="1">
        <v>0</v>
      </c>
      <c r="G183" s="2">
        <f t="shared" si="0"/>
        <v>744.96421999999995</v>
      </c>
      <c r="H183" s="2">
        <f t="shared" si="1"/>
        <v>0.59000000000014552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6230.81</v>
      </c>
      <c r="D190" s="1">
        <f>'PR-RAS'!E194</f>
        <v>6266.1500000000005</v>
      </c>
      <c r="E190" s="1">
        <v>0</v>
      </c>
      <c r="F190" s="1">
        <v>0</v>
      </c>
      <c r="G190" s="2">
        <f t="shared" si="0"/>
        <v>3546.2277899999999</v>
      </c>
      <c r="H190" s="2">
        <f t="shared" si="1"/>
        <v>0.34000000000014552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297.22000000000003</v>
      </c>
      <c r="D191" s="1">
        <f>'PR-RAS'!E195</f>
        <v>0</v>
      </c>
      <c r="E191" s="1">
        <v>0</v>
      </c>
      <c r="F191" s="1">
        <v>0</v>
      </c>
      <c r="G191" s="2">
        <f t="shared" si="0"/>
        <v>56.471800000000009</v>
      </c>
      <c r="H191" s="2">
        <f t="shared" si="1"/>
        <v>0.22000000000002728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3874.41</v>
      </c>
      <c r="D193" s="1">
        <f>'PR-RAS'!E197</f>
        <v>1712.98</v>
      </c>
      <c r="E193" s="1">
        <v>0</v>
      </c>
      <c r="F193" s="1">
        <v>0</v>
      </c>
      <c r="G193" s="2">
        <f t="shared" si="0"/>
        <v>1401.6710399999999</v>
      </c>
      <c r="H193" s="2">
        <f t="shared" si="1"/>
        <v>0.42999999999983629</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664</v>
      </c>
      <c r="D194" s="1">
        <f>'PR-RAS'!E198</f>
        <v>0</v>
      </c>
      <c r="E194" s="1">
        <v>0</v>
      </c>
      <c r="F194" s="1">
        <v>0</v>
      </c>
      <c r="G194" s="2">
        <f t="shared" si="0"/>
        <v>128.15200000000002</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60.46</v>
      </c>
      <c r="D195" s="1">
        <f>'PR-RAS'!E199</f>
        <v>438.9</v>
      </c>
      <c r="E195" s="1">
        <v>0</v>
      </c>
      <c r="F195" s="1">
        <v>0</v>
      </c>
      <c r="G195" s="2">
        <f t="shared" si="0"/>
        <v>182.02244000000002</v>
      </c>
      <c r="H195" s="2">
        <f t="shared" si="1"/>
        <v>0.56000000000002359</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1334.72</v>
      </c>
      <c r="D197" s="1">
        <f>'PR-RAS'!E201</f>
        <v>4114.2700000000004</v>
      </c>
      <c r="E197" s="1">
        <v>0</v>
      </c>
      <c r="F197" s="1">
        <v>0</v>
      </c>
      <c r="G197" s="2">
        <f t="shared" si="0"/>
        <v>1874.3989600000002</v>
      </c>
      <c r="H197" s="2">
        <f t="shared" si="1"/>
        <v>0.55000000000040927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912.98</v>
      </c>
      <c r="D198" s="1">
        <f>'PR-RAS'!E202</f>
        <v>1737.39</v>
      </c>
      <c r="E198" s="1">
        <v>0</v>
      </c>
      <c r="F198" s="1">
        <v>0</v>
      </c>
      <c r="G198" s="2">
        <f t="shared" si="0"/>
        <v>864.38872000000003</v>
      </c>
      <c r="H198" s="2">
        <f t="shared" si="1"/>
        <v>0.41000000000008185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417.75</v>
      </c>
      <c r="D204" s="1">
        <f>'PR-RAS'!E208</f>
        <v>562.95000000000005</v>
      </c>
      <c r="E204" s="1">
        <v>0</v>
      </c>
      <c r="F204" s="1">
        <v>0</v>
      </c>
      <c r="G204" s="2">
        <f t="shared" si="0"/>
        <v>313.36095000000006</v>
      </c>
      <c r="H204" s="2">
        <f t="shared" si="1"/>
        <v>0.29999999999995453</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417.75</v>
      </c>
      <c r="D207" s="1">
        <f>'PR-RAS'!E211</f>
        <v>562.95000000000005</v>
      </c>
      <c r="E207" s="1">
        <v>0</v>
      </c>
      <c r="F207" s="1">
        <v>0</v>
      </c>
      <c r="G207" s="2">
        <f t="shared" si="0"/>
        <v>317.99189999999999</v>
      </c>
      <c r="H207" s="2">
        <f t="shared" si="1"/>
        <v>0.29999999999995453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495.23</v>
      </c>
      <c r="D212" s="1">
        <f>'PR-RAS'!E216</f>
        <v>1174.44</v>
      </c>
      <c r="E212" s="1">
        <v>0</v>
      </c>
      <c r="F212" s="1">
        <v>0</v>
      </c>
      <c r="G212" s="2">
        <f t="shared" si="0"/>
        <v>600.10721000000001</v>
      </c>
      <c r="H212" s="2">
        <f t="shared" si="1"/>
        <v>0.67000000000007276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495.23</v>
      </c>
      <c r="D213" s="1">
        <f>'PR-RAS'!E217</f>
        <v>519.51</v>
      </c>
      <c r="E213" s="1">
        <v>0</v>
      </c>
      <c r="F213" s="1">
        <v>0</v>
      </c>
      <c r="G213" s="2">
        <f t="shared" si="0"/>
        <v>325.26099999999997</v>
      </c>
      <c r="H213" s="2">
        <f t="shared" si="1"/>
        <v>0.72000000000002728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654.92999999999995</v>
      </c>
      <c r="E216" s="1">
        <v>0</v>
      </c>
      <c r="F216" s="1">
        <v>0</v>
      </c>
      <c r="G216" s="2">
        <f t="shared" si="0"/>
        <v>281.61989999999997</v>
      </c>
      <c r="H216" s="2">
        <f t="shared" si="1"/>
        <v>7.0000000000050022E-2</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35553.620000000003</v>
      </c>
      <c r="D226" s="1">
        <f>'PR-RAS'!E230</f>
        <v>63471.039999999994</v>
      </c>
      <c r="E226" s="1">
        <v>0</v>
      </c>
      <c r="F226" s="1">
        <v>0</v>
      </c>
      <c r="G226" s="2">
        <f t="shared" si="0"/>
        <v>36561.532499999994</v>
      </c>
      <c r="H226" s="2">
        <f t="shared" si="1"/>
        <v>0.41999999999097781</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1539.26</v>
      </c>
      <c r="D233" s="1">
        <f>'PR-RAS'!E237</f>
        <v>783.2</v>
      </c>
      <c r="E233" s="1">
        <v>0</v>
      </c>
      <c r="F233" s="1">
        <v>0</v>
      </c>
      <c r="G233" s="2">
        <f t="shared" si="0"/>
        <v>720.51311999999996</v>
      </c>
      <c r="H233" s="2">
        <f t="shared" si="1"/>
        <v>0.46000000000003638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1539.26</v>
      </c>
      <c r="D234" s="1">
        <f>'PR-RAS'!E238</f>
        <v>783.2</v>
      </c>
      <c r="E234" s="1">
        <v>0</v>
      </c>
      <c r="F234" s="1">
        <v>0</v>
      </c>
      <c r="G234" s="2">
        <f t="shared" si="0"/>
        <v>723.61878000000002</v>
      </c>
      <c r="H234" s="2">
        <f t="shared" si="1"/>
        <v>0.46000000000003638</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4476.25</v>
      </c>
      <c r="E242" s="1">
        <v>0</v>
      </c>
      <c r="F242" s="1">
        <v>0</v>
      </c>
      <c r="G242" s="2">
        <f t="shared" si="0"/>
        <v>2157.5524999999998</v>
      </c>
      <c r="H242" s="2">
        <f t="shared" si="1"/>
        <v>0.25</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4476.25</v>
      </c>
      <c r="E243" s="1">
        <v>0</v>
      </c>
      <c r="F243" s="1">
        <v>0</v>
      </c>
      <c r="G243" s="2">
        <f t="shared" si="0"/>
        <v>2166.5050000000001</v>
      </c>
      <c r="H243" s="2">
        <f t="shared" si="1"/>
        <v>0.25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3347.5699999999997</v>
      </c>
      <c r="D246" s="1">
        <f>'PR-RAS'!E250</f>
        <v>58211.59</v>
      </c>
      <c r="E246" s="1">
        <v>0</v>
      </c>
      <c r="F246" s="1">
        <v>0</v>
      </c>
      <c r="G246" s="2">
        <f t="shared" si="0"/>
        <v>29343.833749999998</v>
      </c>
      <c r="H246" s="2">
        <f t="shared" si="1"/>
        <v>0.8400000000037835</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1940</v>
      </c>
      <c r="D247" s="1">
        <f>'PR-RAS'!E251</f>
        <v>58211.59</v>
      </c>
      <c r="E247" s="1">
        <v>0</v>
      </c>
      <c r="F247" s="1">
        <v>0</v>
      </c>
      <c r="G247" s="2">
        <f t="shared" si="0"/>
        <v>29117.342279999997</v>
      </c>
      <c r="H247" s="2">
        <f t="shared" si="1"/>
        <v>0.41000000000349246</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1407.57</v>
      </c>
      <c r="D248" s="1">
        <f>'PR-RAS'!E252</f>
        <v>0</v>
      </c>
      <c r="E248" s="1">
        <v>0</v>
      </c>
      <c r="F248" s="1">
        <v>0</v>
      </c>
      <c r="G248" s="2">
        <f t="shared" si="0"/>
        <v>347.66978999999998</v>
      </c>
      <c r="H248" s="2">
        <f t="shared" si="1"/>
        <v>0.43000000000006366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30666.79</v>
      </c>
      <c r="D253" s="1">
        <f>'PR-RAS'!E257</f>
        <v>0</v>
      </c>
      <c r="E253" s="1">
        <v>0</v>
      </c>
      <c r="F253" s="1">
        <v>0</v>
      </c>
      <c r="G253" s="2">
        <f t="shared" si="0"/>
        <v>7728.0310800000007</v>
      </c>
      <c r="H253" s="2">
        <f t="shared" si="1"/>
        <v>0.20999999999912689</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30666.79</v>
      </c>
      <c r="D254" s="1">
        <f>'PR-RAS'!E258</f>
        <v>0</v>
      </c>
      <c r="E254" s="1">
        <v>0</v>
      </c>
      <c r="F254" s="1">
        <v>0</v>
      </c>
      <c r="G254" s="2">
        <f t="shared" si="0"/>
        <v>7758.69787</v>
      </c>
      <c r="H254" s="2">
        <f t="shared" si="1"/>
        <v>0.20999999999912689</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4537.7299999999996</v>
      </c>
      <c r="D258" s="1">
        <f>'PR-RAS'!E262</f>
        <v>2366.38</v>
      </c>
      <c r="E258" s="1">
        <v>0</v>
      </c>
      <c r="F258" s="1">
        <v>0</v>
      </c>
      <c r="G258" s="2">
        <f t="shared" si="0"/>
        <v>2382.51593</v>
      </c>
      <c r="H258" s="2">
        <f t="shared" si="1"/>
        <v>0.6500000000005457</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4537.7299999999996</v>
      </c>
      <c r="D265" s="1">
        <f>'PR-RAS'!E269</f>
        <v>2366.38</v>
      </c>
      <c r="E265" s="1">
        <v>0</v>
      </c>
      <c r="F265" s="1">
        <v>0</v>
      </c>
      <c r="G265" s="2">
        <f t="shared" si="0"/>
        <v>2447.4093600000001</v>
      </c>
      <c r="H265" s="2">
        <f t="shared" si="1"/>
        <v>0.6500000000005457</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3822.33</v>
      </c>
      <c r="D266" s="1">
        <f>'PR-RAS'!E270</f>
        <v>2366.38</v>
      </c>
      <c r="E266" s="1">
        <v>0</v>
      </c>
      <c r="F266" s="1">
        <v>0</v>
      </c>
      <c r="G266" s="2">
        <f t="shared" si="0"/>
        <v>2267.0988500000003</v>
      </c>
      <c r="H266" s="2">
        <f t="shared" si="1"/>
        <v>0.71000000000003638</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715.4</v>
      </c>
      <c r="D267" s="1">
        <f>'PR-RAS'!E271</f>
        <v>0</v>
      </c>
      <c r="E267" s="1">
        <v>0</v>
      </c>
      <c r="F267" s="1">
        <v>0</v>
      </c>
      <c r="G267" s="2">
        <f t="shared" si="0"/>
        <v>190.29640000000001</v>
      </c>
      <c r="H267" s="2">
        <f t="shared" si="1"/>
        <v>0.39999999999997726</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9500</v>
      </c>
      <c r="D269" s="1">
        <f>'PR-RAS'!E273</f>
        <v>7000</v>
      </c>
      <c r="E269" s="1">
        <v>0</v>
      </c>
      <c r="F269" s="1">
        <v>0</v>
      </c>
      <c r="G269" s="2">
        <f t="shared" si="0"/>
        <v>6298</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9500</v>
      </c>
      <c r="D270" s="1">
        <f>'PR-RAS'!E274</f>
        <v>3000</v>
      </c>
      <c r="E270" s="1">
        <v>0</v>
      </c>
      <c r="F270" s="1">
        <v>0</v>
      </c>
      <c r="G270" s="2">
        <f t="shared" si="0"/>
        <v>4169.5</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9500</v>
      </c>
      <c r="D271" s="1">
        <f>'PR-RAS'!E275</f>
        <v>3000</v>
      </c>
      <c r="E271" s="1">
        <v>0</v>
      </c>
      <c r="F271" s="1">
        <v>0</v>
      </c>
      <c r="G271" s="2">
        <f t="shared" si="0"/>
        <v>4185</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4000</v>
      </c>
      <c r="E274" s="1">
        <v>0</v>
      </c>
      <c r="F274" s="1">
        <v>0</v>
      </c>
      <c r="G274" s="2">
        <f t="shared" si="0"/>
        <v>2184</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4000</v>
      </c>
      <c r="E276" s="1">
        <v>0</v>
      </c>
      <c r="F276" s="1">
        <v>0</v>
      </c>
      <c r="G276" s="2">
        <f t="shared" si="12"/>
        <v>2200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152524.54</v>
      </c>
      <c r="D295" s="1">
        <f>'PR-RAS'!E299</f>
        <v>227257.16000000003</v>
      </c>
      <c r="E295" s="1">
        <v>0</v>
      </c>
      <c r="F295" s="1">
        <v>0</v>
      </c>
      <c r="G295" s="2">
        <f t="shared" si="12"/>
        <v>178469.42484000002</v>
      </c>
      <c r="H295" s="2">
        <f t="shared" si="13"/>
        <v>0.62000000002444722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168508.49999999997</v>
      </c>
      <c r="D296" s="1">
        <f>'PR-RAS'!E300</f>
        <v>223667.55999999988</v>
      </c>
      <c r="E296" s="1">
        <v>0</v>
      </c>
      <c r="F296" s="1">
        <v>0</v>
      </c>
      <c r="G296" s="2">
        <f t="shared" si="12"/>
        <v>181673.86789999992</v>
      </c>
      <c r="H296" s="2">
        <f t="shared" si="13"/>
        <v>0.94000000014784746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369594.5</v>
      </c>
      <c r="D298" s="1">
        <f>'PR-RAS'!E302</f>
        <v>764744.53</v>
      </c>
      <c r="E298" s="1">
        <v>0</v>
      </c>
      <c r="F298" s="1">
        <v>0</v>
      </c>
      <c r="G298" s="2">
        <f t="shared" si="12"/>
        <v>564027.81732000003</v>
      </c>
      <c r="H298" s="2">
        <f t="shared" si="13"/>
        <v>0.96999999997206032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33324.660000000003</v>
      </c>
      <c r="D300" s="1">
        <f>'PR-RAS'!E304</f>
        <v>23367.33</v>
      </c>
      <c r="E300" s="1">
        <v>0</v>
      </c>
      <c r="F300" s="1">
        <v>0</v>
      </c>
      <c r="G300" s="2">
        <f t="shared" si="12"/>
        <v>23937.736680000002</v>
      </c>
      <c r="H300" s="2">
        <f t="shared" si="13"/>
        <v>0.66999999999825377</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55422.41</v>
      </c>
      <c r="D355" s="1">
        <f>'PR-RAS'!E360</f>
        <v>380130.67000000004</v>
      </c>
      <c r="E355" s="1">
        <v>0</v>
      </c>
      <c r="F355" s="1">
        <v>0</v>
      </c>
      <c r="G355" s="2">
        <f t="shared" si="12"/>
        <v>288752.04750000004</v>
      </c>
      <c r="H355" s="2">
        <f t="shared" si="13"/>
        <v>0.73999999996158294</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7798.75</v>
      </c>
      <c r="D356" s="1">
        <f>'PR-RAS'!E361</f>
        <v>25000</v>
      </c>
      <c r="E356" s="1">
        <v>0</v>
      </c>
      <c r="F356" s="1">
        <v>0</v>
      </c>
      <c r="G356" s="2">
        <f t="shared" si="12"/>
        <v>20518.556249999998</v>
      </c>
      <c r="H356" s="2">
        <f t="shared" si="13"/>
        <v>0.25</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25000</v>
      </c>
      <c r="E357" s="1">
        <v>0</v>
      </c>
      <c r="F357" s="1">
        <v>0</v>
      </c>
      <c r="G357" s="2">
        <f t="shared" si="12"/>
        <v>17800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25000</v>
      </c>
      <c r="E358" s="1">
        <v>0</v>
      </c>
      <c r="F358" s="1">
        <v>0</v>
      </c>
      <c r="G358" s="2">
        <f t="shared" si="12"/>
        <v>17850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7798.75</v>
      </c>
      <c r="D361" s="1">
        <f>'PR-RAS'!E366</f>
        <v>0</v>
      </c>
      <c r="E361" s="1">
        <v>0</v>
      </c>
      <c r="F361" s="1">
        <v>0</v>
      </c>
      <c r="G361" s="2">
        <f t="shared" si="12"/>
        <v>2807.5499999999997</v>
      </c>
      <c r="H361" s="2">
        <f t="shared" si="13"/>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7798.75</v>
      </c>
      <c r="D367" s="1">
        <f>'PR-RAS'!E372</f>
        <v>0</v>
      </c>
      <c r="E367" s="1">
        <v>0</v>
      </c>
      <c r="F367" s="1">
        <v>0</v>
      </c>
      <c r="G367" s="2">
        <f t="shared" si="12"/>
        <v>2854.3424999999997</v>
      </c>
      <c r="H367" s="2">
        <f t="shared" si="13"/>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35808.660000000003</v>
      </c>
      <c r="D368" s="1">
        <f>'PR-RAS'!E373</f>
        <v>348841.29000000004</v>
      </c>
      <c r="E368" s="1">
        <v>0</v>
      </c>
      <c r="F368" s="1">
        <v>0</v>
      </c>
      <c r="G368" s="2">
        <f t="shared" si="12"/>
        <v>269191.28508000006</v>
      </c>
      <c r="H368" s="2">
        <f t="shared" si="13"/>
        <v>0.63000000003376044</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3313.5</v>
      </c>
      <c r="D369" s="1">
        <f>'PR-RAS'!E374</f>
        <v>306450.46000000002</v>
      </c>
      <c r="E369" s="1">
        <v>0</v>
      </c>
      <c r="F369" s="1">
        <v>0</v>
      </c>
      <c r="G369" s="2">
        <f t="shared" si="12"/>
        <v>226766.90656</v>
      </c>
      <c r="H369" s="2">
        <f t="shared" si="13"/>
        <v>0.96000000002095476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10031.879999999999</v>
      </c>
      <c r="E371" s="1">
        <v>0</v>
      </c>
      <c r="F371" s="1">
        <v>0</v>
      </c>
      <c r="G371" s="2">
        <f t="shared" si="12"/>
        <v>7423.5911999999989</v>
      </c>
      <c r="H371" s="2">
        <f t="shared" si="13"/>
        <v>0.12000000000080036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1750</v>
      </c>
      <c r="D372" s="1">
        <f>'PR-RAS'!E377</f>
        <v>0</v>
      </c>
      <c r="E372" s="1">
        <v>0</v>
      </c>
      <c r="F372" s="1">
        <v>0</v>
      </c>
      <c r="G372" s="2">
        <f t="shared" si="12"/>
        <v>649.25</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1563.5</v>
      </c>
      <c r="D373" s="1">
        <f>'PR-RAS'!E378</f>
        <v>296418.58</v>
      </c>
      <c r="E373" s="1">
        <v>0</v>
      </c>
      <c r="F373" s="1">
        <v>0</v>
      </c>
      <c r="G373" s="2">
        <f t="shared" si="12"/>
        <v>221117.04552000001</v>
      </c>
      <c r="H373" s="2">
        <f t="shared" si="13"/>
        <v>0.91999999998370185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8807.66</v>
      </c>
      <c r="D374" s="1">
        <f>'PR-RAS'!E379</f>
        <v>3828.33</v>
      </c>
      <c r="E374" s="1">
        <v>0</v>
      </c>
      <c r="F374" s="1">
        <v>0</v>
      </c>
      <c r="G374" s="2">
        <f t="shared" si="12"/>
        <v>6141.1913599999998</v>
      </c>
      <c r="H374" s="2">
        <f t="shared" si="13"/>
        <v>0.67000000000007276</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5447.18</v>
      </c>
      <c r="D375" s="1">
        <f>'PR-RAS'!E380</f>
        <v>1988.16</v>
      </c>
      <c r="E375" s="1">
        <v>0</v>
      </c>
      <c r="F375" s="1">
        <v>0</v>
      </c>
      <c r="G375" s="2">
        <f t="shared" si="12"/>
        <v>3524.3890000000001</v>
      </c>
      <c r="H375" s="2">
        <f t="shared" si="13"/>
        <v>0.34000000000037289</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1335.25</v>
      </c>
      <c r="D377" s="1">
        <f>'PR-RAS'!E382</f>
        <v>0</v>
      </c>
      <c r="E377" s="1">
        <v>0</v>
      </c>
      <c r="F377" s="1">
        <v>0</v>
      </c>
      <c r="G377" s="2">
        <f t="shared" si="12"/>
        <v>502.05399999999997</v>
      </c>
      <c r="H377" s="2">
        <f t="shared" si="13"/>
        <v>0.25</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2025.23</v>
      </c>
      <c r="D381" s="1">
        <f>'PR-RAS'!E386</f>
        <v>1840.17</v>
      </c>
      <c r="E381" s="1">
        <v>0</v>
      </c>
      <c r="F381" s="1">
        <v>0</v>
      </c>
      <c r="G381" s="2">
        <f t="shared" si="12"/>
        <v>2168.1165999999998</v>
      </c>
      <c r="H381" s="2">
        <f t="shared" si="13"/>
        <v>0.40000000000009095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23687.5</v>
      </c>
      <c r="D396" s="1">
        <f>'PR-RAS'!E401</f>
        <v>38562.5</v>
      </c>
      <c r="E396" s="1">
        <v>0</v>
      </c>
      <c r="F396" s="1">
        <v>0</v>
      </c>
      <c r="G396" s="2">
        <f t="shared" si="12"/>
        <v>39820.9375</v>
      </c>
      <c r="H396" s="2">
        <f t="shared" si="13"/>
        <v>1</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1687.5</v>
      </c>
      <c r="D398" s="1">
        <f>'PR-RAS'!E403</f>
        <v>3375</v>
      </c>
      <c r="E398" s="1">
        <v>0</v>
      </c>
      <c r="F398" s="1">
        <v>0</v>
      </c>
      <c r="G398" s="2">
        <f t="shared" si="12"/>
        <v>3349.6875</v>
      </c>
      <c r="H398" s="2">
        <f t="shared" si="13"/>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22000</v>
      </c>
      <c r="D400" s="1">
        <f>'PR-RAS'!E405</f>
        <v>35187.5</v>
      </c>
      <c r="E400" s="1">
        <v>0</v>
      </c>
      <c r="F400" s="1">
        <v>0</v>
      </c>
      <c r="G400" s="2">
        <f t="shared" si="12"/>
        <v>36857.625</v>
      </c>
      <c r="H400" s="2">
        <f t="shared" si="13"/>
        <v>0.5</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11815</v>
      </c>
      <c r="D407" s="1">
        <f>'PR-RAS'!E412</f>
        <v>6289.38</v>
      </c>
      <c r="E407" s="1">
        <v>0</v>
      </c>
      <c r="F407" s="1">
        <v>0</v>
      </c>
      <c r="G407" s="2">
        <f t="shared" si="12"/>
        <v>9903.8665600000022</v>
      </c>
      <c r="H407" s="2">
        <f t="shared" si="13"/>
        <v>0.38000000000010914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11815</v>
      </c>
      <c r="D408" s="1">
        <f>'PR-RAS'!E413</f>
        <v>6289.38</v>
      </c>
      <c r="E408" s="1">
        <v>0</v>
      </c>
      <c r="F408" s="1">
        <v>0</v>
      </c>
      <c r="G408" s="2">
        <f t="shared" si="12"/>
        <v>9928.2603199999994</v>
      </c>
      <c r="H408" s="2">
        <f t="shared" si="13"/>
        <v>0.38000000000010914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55422.41</v>
      </c>
      <c r="D413" s="1">
        <f>'PR-RAS'!E418</f>
        <v>380130.67000000004</v>
      </c>
      <c r="E413" s="1">
        <v>0</v>
      </c>
      <c r="F413" s="1">
        <v>0</v>
      </c>
      <c r="G413" s="2">
        <f t="shared" si="12"/>
        <v>336061.70500000002</v>
      </c>
      <c r="H413" s="2">
        <f t="shared" si="13"/>
        <v>0.73999999996158294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355663.26</v>
      </c>
      <c r="D415" s="1">
        <f>'PR-RAS'!E420</f>
        <v>758742.41</v>
      </c>
      <c r="E415" s="1">
        <v>0</v>
      </c>
      <c r="F415" s="1">
        <v>0</v>
      </c>
      <c r="G415" s="2">
        <f t="shared" si="12"/>
        <v>775483.30512000003</v>
      </c>
      <c r="H415" s="2">
        <f t="shared" si="13"/>
        <v>0.67000000004190952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321033.03999999998</v>
      </c>
      <c r="D417" s="1">
        <f>'PR-RAS'!E422</f>
        <v>450924.71999999991</v>
      </c>
      <c r="E417" s="1">
        <v>0</v>
      </c>
      <c r="F417" s="1">
        <v>0</v>
      </c>
      <c r="G417" s="2">
        <f t="shared" si="12"/>
        <v>508719.11167999986</v>
      </c>
      <c r="H417" s="2">
        <f t="shared" si="13"/>
        <v>0.32000000006519258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207946.95</v>
      </c>
      <c r="D418" s="1">
        <f>'PR-RAS'!E423</f>
        <v>607387.83000000007</v>
      </c>
      <c r="E418" s="1">
        <v>0</v>
      </c>
      <c r="F418" s="1">
        <v>0</v>
      </c>
      <c r="G418" s="2">
        <f t="shared" si="12"/>
        <v>593275.32837</v>
      </c>
      <c r="H418" s="2">
        <f t="shared" si="13"/>
        <v>0.21999999991385266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113086.08999999997</v>
      </c>
      <c r="D419" s="1">
        <f>'PR-RAS'!E424</f>
        <v>0</v>
      </c>
      <c r="E419" s="1">
        <v>0</v>
      </c>
      <c r="F419" s="1">
        <v>0</v>
      </c>
      <c r="G419" s="2">
        <f t="shared" si="12"/>
        <v>47269.985619999985</v>
      </c>
      <c r="H419" s="2">
        <f t="shared" si="13"/>
        <v>8.999999996740371E-2</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156463.11000000016</v>
      </c>
      <c r="E420" s="1">
        <v>0</v>
      </c>
      <c r="F420" s="1">
        <v>0</v>
      </c>
      <c r="G420" s="2">
        <f t="shared" si="12"/>
        <v>131116.08618000013</v>
      </c>
      <c r="H420" s="2">
        <f t="shared" si="13"/>
        <v>0.11000000016065314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13931.239999999991</v>
      </c>
      <c r="D421" s="1">
        <f>'PR-RAS'!E426</f>
        <v>6002.1199999999953</v>
      </c>
      <c r="E421" s="1">
        <v>0</v>
      </c>
      <c r="F421" s="1">
        <v>0</v>
      </c>
      <c r="G421" s="2">
        <f t="shared" si="12"/>
        <v>10892.901599999992</v>
      </c>
      <c r="H421" s="2">
        <f t="shared" si="13"/>
        <v>0.35999999998603016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33324.660000000003</v>
      </c>
      <c r="D423" s="1">
        <f>'PR-RAS'!E428</f>
        <v>23367.33</v>
      </c>
      <c r="E423" s="1">
        <v>0</v>
      </c>
      <c r="F423" s="1">
        <v>0</v>
      </c>
      <c r="G423" s="2">
        <f t="shared" si="12"/>
        <v>33785.033040000002</v>
      </c>
      <c r="H423" s="2">
        <f t="shared" si="13"/>
        <v>0.66999999999825377</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77034.91</v>
      </c>
      <c r="D424" s="1">
        <f>'PR-RAS'!E430</f>
        <v>76835.87</v>
      </c>
      <c r="E424" s="1">
        <v>0</v>
      </c>
      <c r="F424" s="1">
        <v>0</v>
      </c>
      <c r="G424" s="2">
        <f t="shared" si="12"/>
        <v>97588.912949999998</v>
      </c>
      <c r="H424" s="2">
        <f t="shared" si="13"/>
        <v>0.22000000000116415</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304.52999999999997</v>
      </c>
      <c r="D425" s="1">
        <f>'PR-RAS'!E431</f>
        <v>105.51</v>
      </c>
      <c r="E425" s="1">
        <v>0</v>
      </c>
      <c r="F425" s="1">
        <v>0</v>
      </c>
      <c r="G425" s="2">
        <f t="shared" si="12"/>
        <v>218.59319999999997</v>
      </c>
      <c r="H425" s="2">
        <f t="shared" si="13"/>
        <v>0.96000000000002217</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304.52999999999997</v>
      </c>
      <c r="D431" s="1">
        <f>'PR-RAS'!E437</f>
        <v>105.51</v>
      </c>
      <c r="E431" s="1">
        <v>0</v>
      </c>
      <c r="F431" s="1">
        <v>0</v>
      </c>
      <c r="G431" s="2">
        <f t="shared" si="12"/>
        <v>221.68649999999997</v>
      </c>
      <c r="H431" s="2">
        <f t="shared" si="13"/>
        <v>0.96000000000002217</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304.52999999999997</v>
      </c>
      <c r="D432" s="1">
        <f>'PR-RAS'!E438</f>
        <v>105.51</v>
      </c>
      <c r="E432" s="1">
        <v>0</v>
      </c>
      <c r="F432" s="1">
        <v>0</v>
      </c>
      <c r="G432" s="2">
        <f t="shared" si="12"/>
        <v>222.20204999999999</v>
      </c>
      <c r="H432" s="2">
        <f t="shared" si="13"/>
        <v>0.96000000000002217</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76730.38</v>
      </c>
      <c r="D485" s="1">
        <f>'PR-RAS'!E491</f>
        <v>76730.36</v>
      </c>
      <c r="E485" s="1">
        <v>0</v>
      </c>
      <c r="F485" s="1">
        <v>0</v>
      </c>
      <c r="G485" s="2">
        <f t="shared" si="12"/>
        <v>111412.4924</v>
      </c>
      <c r="H485" s="2">
        <f t="shared" si="13"/>
        <v>0.74000000000523869</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76730.38</v>
      </c>
      <c r="D491" s="1">
        <f>'PR-RAS'!E497</f>
        <v>76730.36</v>
      </c>
      <c r="E491" s="1">
        <v>0</v>
      </c>
      <c r="F491" s="1">
        <v>0</v>
      </c>
      <c r="G491" s="2">
        <f t="shared" si="12"/>
        <v>112793.639</v>
      </c>
      <c r="H491" s="2">
        <f t="shared" si="13"/>
        <v>0.74000000000523869</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76730.38</v>
      </c>
      <c r="D492" s="1">
        <f>'PR-RAS'!E498</f>
        <v>76730.36</v>
      </c>
      <c r="E492" s="1">
        <v>0</v>
      </c>
      <c r="F492" s="1">
        <v>0</v>
      </c>
      <c r="G492" s="2">
        <f t="shared" si="12"/>
        <v>113023.83010000001</v>
      </c>
      <c r="H492" s="2">
        <f t="shared" si="13"/>
        <v>0.74000000000523869</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55.05</v>
      </c>
      <c r="D529" s="1">
        <f>'PR-RAS'!E535</f>
        <v>0</v>
      </c>
      <c r="E529" s="1">
        <v>0</v>
      </c>
      <c r="F529" s="1">
        <v>0</v>
      </c>
      <c r="G529" s="2">
        <f t="shared" ref="G529:G836" si="14">(B529/1000)*(C529*1+D529*2)</f>
        <v>29.066400000000002</v>
      </c>
      <c r="H529" s="2">
        <f t="shared" ref="H529:H836" si="15">ABS(C529-ROUND(C529,0))+ABS(D529-ROUND(D529,0))</f>
        <v>4.9999999999997158E-2</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55.05</v>
      </c>
      <c r="D591" s="1">
        <f>'PR-RAS'!E597</f>
        <v>0</v>
      </c>
      <c r="E591" s="1">
        <v>0</v>
      </c>
      <c r="F591" s="1">
        <v>0</v>
      </c>
      <c r="G591" s="2">
        <f t="shared" si="14"/>
        <v>32.479499999999994</v>
      </c>
      <c r="H591" s="2">
        <f t="shared" si="15"/>
        <v>4.9999999999997158E-2</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55.05</v>
      </c>
      <c r="D615" s="1">
        <f>'PR-RAS'!E621</f>
        <v>0</v>
      </c>
      <c r="E615" s="1">
        <v>0</v>
      </c>
      <c r="F615" s="1">
        <v>0</v>
      </c>
      <c r="G615" s="2">
        <f t="shared" si="14"/>
        <v>33.800699999999999</v>
      </c>
      <c r="H615" s="2">
        <f t="shared" si="15"/>
        <v>4.9999999999997158E-2</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55.05</v>
      </c>
      <c r="D616" s="1">
        <f>'PR-RAS'!E622</f>
        <v>0</v>
      </c>
      <c r="E616" s="1">
        <v>0</v>
      </c>
      <c r="F616" s="1">
        <v>0</v>
      </c>
      <c r="G616" s="2">
        <f t="shared" si="14"/>
        <v>33.85575</v>
      </c>
      <c r="H616" s="2">
        <f t="shared" si="15"/>
        <v>4.9999999999997158E-2</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76979.86</v>
      </c>
      <c r="D633" s="1">
        <f>'PR-RAS'!E639</f>
        <v>76835.87</v>
      </c>
      <c r="E633" s="1">
        <v>0</v>
      </c>
      <c r="F633" s="1">
        <v>0</v>
      </c>
      <c r="G633" s="2">
        <f t="shared" si="14"/>
        <v>145771.8112</v>
      </c>
      <c r="H633" s="2">
        <f t="shared" si="15"/>
        <v>0.27000000000407454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180698.37</v>
      </c>
      <c r="D635" s="1">
        <f>'PR-RAS'!E641</f>
        <v>92733.27</v>
      </c>
      <c r="E635" s="1">
        <v>0</v>
      </c>
      <c r="F635" s="1">
        <v>0</v>
      </c>
      <c r="G635" s="2">
        <f t="shared" si="14"/>
        <v>232148.55294000002</v>
      </c>
      <c r="H635" s="2">
        <f t="shared" si="15"/>
        <v>0.63999999999941792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398067.94999999995</v>
      </c>
      <c r="D637" s="1">
        <f>'PR-RAS'!E643</f>
        <v>527760.58999999985</v>
      </c>
      <c r="E637" s="1">
        <v>0</v>
      </c>
      <c r="F637" s="1">
        <v>0</v>
      </c>
      <c r="G637" s="2">
        <f t="shared" si="14"/>
        <v>924482.68667999981</v>
      </c>
      <c r="H637" s="2">
        <f t="shared" si="15"/>
        <v>0.46000000019557774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208002</v>
      </c>
      <c r="D638" s="1">
        <f>'PR-RAS'!E644</f>
        <v>607387.83000000007</v>
      </c>
      <c r="E638" s="1">
        <v>0</v>
      </c>
      <c r="F638" s="1">
        <v>0</v>
      </c>
      <c r="G638" s="2">
        <f t="shared" si="14"/>
        <v>906309.36942000012</v>
      </c>
      <c r="H638" s="2">
        <f t="shared" si="15"/>
        <v>0.16999999992549419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190065.94999999995</v>
      </c>
      <c r="D639" s="1">
        <f>'PR-RAS'!E645</f>
        <v>0</v>
      </c>
      <c r="E639" s="1">
        <v>0</v>
      </c>
      <c r="F639" s="1">
        <v>0</v>
      </c>
      <c r="G639" s="2">
        <f t="shared" si="14"/>
        <v>121262.07609999998</v>
      </c>
      <c r="H639" s="2">
        <f t="shared" si="15"/>
        <v>5.0000000046566129E-2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79627.240000000224</v>
      </c>
      <c r="E640" s="1">
        <v>0</v>
      </c>
      <c r="F640" s="1">
        <v>0</v>
      </c>
      <c r="G640" s="2">
        <f t="shared" si="14"/>
        <v>101763.61272000028</v>
      </c>
      <c r="H640" s="2">
        <f t="shared" si="15"/>
        <v>0.24000000022351742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194629.61</v>
      </c>
      <c r="D641" s="1">
        <f>'PR-RAS'!E647</f>
        <v>98735.39</v>
      </c>
      <c r="E641" s="1">
        <v>0</v>
      </c>
      <c r="F641" s="1">
        <v>0</v>
      </c>
      <c r="G641" s="2">
        <f t="shared" si="14"/>
        <v>250944.24960000001</v>
      </c>
      <c r="H641" s="2">
        <f t="shared" si="15"/>
        <v>0.78000000001338776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384695.55999999994</v>
      </c>
      <c r="D643" s="1">
        <f>'PR-RAS'!E649</f>
        <v>19108.149999999776</v>
      </c>
      <c r="E643" s="1">
        <v>0</v>
      </c>
      <c r="F643" s="1">
        <v>0</v>
      </c>
      <c r="G643" s="2">
        <f t="shared" si="14"/>
        <v>271509.41411999968</v>
      </c>
      <c r="H643" s="2">
        <f t="shared" si="15"/>
        <v>0.58999999983643647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319084.15999999997</v>
      </c>
      <c r="D646" s="1">
        <f>'PR-RAS'!E653</f>
        <v>198197.15</v>
      </c>
      <c r="E646" s="1">
        <v>0</v>
      </c>
      <c r="F646" s="1">
        <v>0</v>
      </c>
      <c r="G646" s="2">
        <f t="shared" si="14"/>
        <v>461483.6067</v>
      </c>
      <c r="H646" s="2">
        <f t="shared" si="15"/>
        <v>0.30999999996856786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410297.57</v>
      </c>
      <c r="D647" s="1">
        <f>'PR-RAS'!E654</f>
        <v>545944.81000000006</v>
      </c>
      <c r="E647" s="1">
        <v>0</v>
      </c>
      <c r="F647" s="1">
        <v>0</v>
      </c>
      <c r="G647" s="2">
        <f t="shared" si="14"/>
        <v>970412.92474000016</v>
      </c>
      <c r="H647" s="2">
        <f t="shared" si="15"/>
        <v>0.61999999993713573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220801.26</v>
      </c>
      <c r="D648" s="1">
        <f>'PR-RAS'!E655</f>
        <v>593409.68999999994</v>
      </c>
      <c r="E648" s="1">
        <v>0</v>
      </c>
      <c r="F648" s="1">
        <v>0</v>
      </c>
      <c r="G648" s="2">
        <f t="shared" si="14"/>
        <v>910730.55407999991</v>
      </c>
      <c r="H648" s="2">
        <f t="shared" si="15"/>
        <v>0.57000000006519258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508580.47</v>
      </c>
      <c r="D649" s="1">
        <f>'PR-RAS'!E656</f>
        <v>150732.27000000014</v>
      </c>
      <c r="E649" s="1">
        <v>0</v>
      </c>
      <c r="F649" s="1">
        <v>0</v>
      </c>
      <c r="G649" s="2">
        <f t="shared" si="14"/>
        <v>524909.16648000013</v>
      </c>
      <c r="H649" s="2">
        <f t="shared" si="15"/>
        <v>0.7400000001071021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4</v>
      </c>
      <c r="D650" s="1">
        <f>'PR-RAS'!E657</f>
        <v>19</v>
      </c>
      <c r="E650" s="1">
        <v>0</v>
      </c>
      <c r="F650" s="1">
        <v>0</v>
      </c>
      <c r="G650" s="2">
        <f t="shared" si="14"/>
        <v>27.258000000000003</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4"/>
        <v>0</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4</v>
      </c>
      <c r="D652" s="1">
        <f>'PR-RAS'!E659</f>
        <v>19</v>
      </c>
      <c r="E652" s="1">
        <v>0</v>
      </c>
      <c r="F652" s="1">
        <v>0</v>
      </c>
      <c r="G652" s="2">
        <f t="shared" si="14"/>
        <v>27.342000000000002</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4"/>
        <v>0</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3440.96</v>
      </c>
      <c r="E657" s="1">
        <v>0</v>
      </c>
      <c r="F657" s="1">
        <v>0</v>
      </c>
      <c r="G657" s="2">
        <f t="shared" si="16"/>
        <v>4514.5395200000003</v>
      </c>
      <c r="H657" s="2">
        <f t="shared" si="17"/>
        <v>3.999999999996362E-2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132139.92000000001</v>
      </c>
      <c r="D662" s="1">
        <f>'PR-RAS'!E669</f>
        <v>43740</v>
      </c>
      <c r="E662" s="1">
        <v>0</v>
      </c>
      <c r="F662" s="1">
        <v>0</v>
      </c>
      <c r="G662" s="2">
        <f t="shared" si="14"/>
        <v>145168.76712</v>
      </c>
      <c r="H662" s="2">
        <f t="shared" si="15"/>
        <v>7.9999999987194315E-2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6986.64</v>
      </c>
      <c r="D666" s="1">
        <f>'PR-RAS'!E673</f>
        <v>44200</v>
      </c>
      <c r="E666" s="1">
        <v>0</v>
      </c>
      <c r="F666" s="1">
        <v>0</v>
      </c>
      <c r="G666" s="2">
        <f t="shared" si="14"/>
        <v>63432.115600000005</v>
      </c>
      <c r="H666" s="2">
        <f t="shared" si="15"/>
        <v>0.35999999999967258</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15000</v>
      </c>
      <c r="E667" s="1">
        <v>0</v>
      </c>
      <c r="F667" s="1">
        <v>0</v>
      </c>
      <c r="G667" s="2">
        <f t="shared" si="14"/>
        <v>19980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43302.66</v>
      </c>
      <c r="D695" s="1">
        <f>'PR-RAS'!E702</f>
        <v>56173.32</v>
      </c>
      <c r="E695" s="1">
        <v>0</v>
      </c>
      <c r="F695" s="1">
        <v>0</v>
      </c>
      <c r="G695" s="2">
        <f t="shared" si="14"/>
        <v>108020.61419999998</v>
      </c>
      <c r="H695" s="2">
        <f t="shared" si="15"/>
        <v>0.6599999999962165</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0.09</v>
      </c>
      <c r="E705" s="1">
        <v>0</v>
      </c>
      <c r="F705" s="1">
        <v>0</v>
      </c>
      <c r="G705" s="2">
        <f t="shared" si="20"/>
        <v>0.12672</v>
      </c>
      <c r="H705" s="2">
        <f t="shared" si="21"/>
        <v>0.09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249.32</v>
      </c>
      <c r="D727" s="1">
        <f>'PR-RAS'!E734</f>
        <v>375.54</v>
      </c>
      <c r="E727" s="1">
        <v>0</v>
      </c>
      <c r="F727" s="1">
        <v>0</v>
      </c>
      <c r="G727" s="2">
        <f t="shared" si="14"/>
        <v>726.29040000000009</v>
      </c>
      <c r="H727" s="2">
        <f t="shared" si="15"/>
        <v>0.77999999999997272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1791.66</v>
      </c>
      <c r="E731" s="1">
        <v>0</v>
      </c>
      <c r="F731" s="1">
        <v>0</v>
      </c>
      <c r="G731" s="2">
        <f t="shared" si="14"/>
        <v>2615.8236000000002</v>
      </c>
      <c r="H731" s="2">
        <f t="shared" si="15"/>
        <v>0.33999999999991815</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417.75</v>
      </c>
      <c r="D753" s="1">
        <f>'PR-RAS'!E760</f>
        <v>562.95000000000005</v>
      </c>
      <c r="E753" s="1">
        <v>0</v>
      </c>
      <c r="F753" s="1">
        <v>0</v>
      </c>
      <c r="G753" s="2">
        <f t="shared" si="14"/>
        <v>1160.8248000000001</v>
      </c>
      <c r="H753" s="2">
        <f t="shared" si="15"/>
        <v>0.29999999999995453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1539.26</v>
      </c>
      <c r="D775" s="1">
        <f>'PR-RAS'!E782</f>
        <v>783.2</v>
      </c>
      <c r="E775" s="1">
        <v>0</v>
      </c>
      <c r="F775" s="1">
        <v>0</v>
      </c>
      <c r="G775" s="2">
        <f t="shared" si="14"/>
        <v>2403.7808399999999</v>
      </c>
      <c r="H775" s="2">
        <f t="shared" si="15"/>
        <v>0.46000000000003638</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1433.34</v>
      </c>
      <c r="D839" s="1">
        <f>'PR-RAS'!E846</f>
        <v>1120</v>
      </c>
      <c r="E839" s="1">
        <v>0</v>
      </c>
      <c r="F839" s="1">
        <v>0</v>
      </c>
      <c r="G839" s="2">
        <f t="shared" si="34"/>
        <v>3078.2589200000002</v>
      </c>
      <c r="H839" s="2">
        <f t="shared" si="35"/>
        <v>0.33999999999991815</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1990.85</v>
      </c>
      <c r="D841" s="1">
        <f>'PR-RAS'!E848</f>
        <v>1200</v>
      </c>
      <c r="E841" s="1">
        <v>0</v>
      </c>
      <c r="F841" s="1">
        <v>0</v>
      </c>
      <c r="G841" s="2">
        <f t="shared" si="34"/>
        <v>3688.3140000000003</v>
      </c>
      <c r="H841" s="2">
        <f t="shared" si="35"/>
        <v>0.15000000000009095</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398.14</v>
      </c>
      <c r="D843" s="1">
        <f>'PR-RAS'!E850</f>
        <v>46.38</v>
      </c>
      <c r="E843" s="1">
        <v>0</v>
      </c>
      <c r="F843" s="1">
        <v>0</v>
      </c>
      <c r="G843" s="2">
        <f t="shared" si="34"/>
        <v>413.33779999999996</v>
      </c>
      <c r="H843" s="2">
        <f t="shared" si="35"/>
        <v>0.51999999999998892</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715.4</v>
      </c>
      <c r="D848" s="1">
        <f>'PR-RAS'!E855</f>
        <v>0</v>
      </c>
      <c r="E848" s="1">
        <v>0</v>
      </c>
      <c r="F848" s="1">
        <v>0</v>
      </c>
      <c r="G848" s="2">
        <f t="shared" si="34"/>
        <v>605.94380000000001</v>
      </c>
      <c r="H848" s="2">
        <f t="shared" si="35"/>
        <v>0.39999999999997726</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76730.38</v>
      </c>
      <c r="D899" s="1">
        <f>'PR-RAS'!E906</f>
        <v>76730.36</v>
      </c>
      <c r="E899" s="1">
        <v>0</v>
      </c>
      <c r="F899" s="1">
        <v>0</v>
      </c>
      <c r="G899" s="2">
        <f t="shared" si="34"/>
        <v>206711.6078</v>
      </c>
      <c r="H899" s="2">
        <f t="shared" si="35"/>
        <v>0.74000000000523869</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55.05</v>
      </c>
      <c r="D988" s="1">
        <f>'PR-RAS'!E995</f>
        <v>0</v>
      </c>
      <c r="E988" s="1">
        <v>0</v>
      </c>
      <c r="F988" s="1">
        <v>0</v>
      </c>
      <c r="G988" s="2">
        <f t="shared" si="34"/>
        <v>54.334349999999993</v>
      </c>
      <c r="H988" s="2">
        <f t="shared" si="35"/>
        <v>4.9999999999997158E-2</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405332.65</v>
      </c>
      <c r="D1582" s="6"/>
      <c r="E1582" s="6">
        <v>0</v>
      </c>
      <c r="F1582" s="6">
        <v>0</v>
      </c>
      <c r="G1582" s="7">
        <f t="shared" ref="G1582:G1686" si="70">B1582/1000*C1582</f>
        <v>405.33265000000006</v>
      </c>
      <c r="H1582" s="7">
        <f t="shared" ref="H1582:H1686" si="71">ABS(C1582-ROUND(C1582,0))</f>
        <v>0.34999999997671694</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632143.49</v>
      </c>
      <c r="D1583" s="1">
        <v>0</v>
      </c>
      <c r="E1583" s="1">
        <v>0</v>
      </c>
      <c r="F1583" s="1">
        <v>0</v>
      </c>
      <c r="G1583" s="2">
        <f t="shared" si="70"/>
        <v>1264.2869800000001</v>
      </c>
      <c r="H1583" s="2">
        <f t="shared" si="71"/>
        <v>0.48999999999068677</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170152.49000000002</v>
      </c>
      <c r="D1585" s="1">
        <v>0</v>
      </c>
      <c r="E1585" s="1">
        <v>0</v>
      </c>
      <c r="F1585" s="1">
        <v>0</v>
      </c>
      <c r="G1585" s="2">
        <f t="shared" si="70"/>
        <v>680.60996000000011</v>
      </c>
      <c r="H1585" s="2">
        <f t="shared" si="71"/>
        <v>0.4900000000197906</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89401.94</v>
      </c>
      <c r="D1586" s="1">
        <v>0</v>
      </c>
      <c r="E1586" s="1">
        <v>0</v>
      </c>
      <c r="F1586" s="1">
        <v>0</v>
      </c>
      <c r="G1586" s="2">
        <f t="shared" si="70"/>
        <v>447.00970000000001</v>
      </c>
      <c r="H1586" s="2">
        <f t="shared" si="71"/>
        <v>5.9999999997671694E-2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64868.81</v>
      </c>
      <c r="D1587" s="1">
        <v>0</v>
      </c>
      <c r="E1587" s="1">
        <v>0</v>
      </c>
      <c r="F1587" s="1">
        <v>0</v>
      </c>
      <c r="G1587" s="2">
        <f t="shared" si="70"/>
        <v>389.21285999999998</v>
      </c>
      <c r="H1587" s="2">
        <f t="shared" si="71"/>
        <v>0.19000000000232831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1255.9100000000001</v>
      </c>
      <c r="D1588" s="1">
        <v>0</v>
      </c>
      <c r="E1588" s="1">
        <v>0</v>
      </c>
      <c r="F1588" s="1">
        <v>0</v>
      </c>
      <c r="G1588" s="2">
        <f t="shared" si="70"/>
        <v>8.7913700000000006</v>
      </c>
      <c r="H1588" s="2">
        <f t="shared" si="71"/>
        <v>8.9999999999918145E-2</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5259.45</v>
      </c>
      <c r="D1590" s="1">
        <v>0</v>
      </c>
      <c r="E1590" s="1">
        <v>0</v>
      </c>
      <c r="F1590" s="1">
        <v>0</v>
      </c>
      <c r="G1590" s="2">
        <f>B1590/1000*C1590</f>
        <v>47.335049999999995</v>
      </c>
      <c r="H1590" s="2">
        <f>ABS(C1590-ROUND(C1590,0))</f>
        <v>0.4499999999998181</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2366.38</v>
      </c>
      <c r="D1591" s="1">
        <v>0</v>
      </c>
      <c r="E1591" s="1">
        <v>0</v>
      </c>
      <c r="F1591" s="1">
        <v>0</v>
      </c>
      <c r="G1591" s="2">
        <f t="shared" si="70"/>
        <v>23.663800000000002</v>
      </c>
      <c r="H1591" s="2">
        <f t="shared" si="71"/>
        <v>0.38000000000010914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7000</v>
      </c>
      <c r="D1592" s="1">
        <v>0</v>
      </c>
      <c r="E1592" s="1">
        <v>0</v>
      </c>
      <c r="F1592" s="1">
        <v>0</v>
      </c>
      <c r="G1592" s="2">
        <f t="shared" si="70"/>
        <v>77</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380130.67</v>
      </c>
      <c r="D1594" s="1">
        <v>0</v>
      </c>
      <c r="E1594" s="1">
        <v>0</v>
      </c>
      <c r="F1594" s="1">
        <v>0</v>
      </c>
      <c r="G1594" s="2">
        <f t="shared" si="70"/>
        <v>4941.6987099999997</v>
      </c>
      <c r="H1594" s="2">
        <f t="shared" si="71"/>
        <v>0.33000000001629815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76730.36</v>
      </c>
      <c r="D1595" s="1">
        <v>0</v>
      </c>
      <c r="E1595" s="1">
        <v>0</v>
      </c>
      <c r="F1595" s="1">
        <v>0</v>
      </c>
      <c r="G1595" s="2">
        <f t="shared" si="70"/>
        <v>1074.22504</v>
      </c>
      <c r="H1595" s="2">
        <f t="shared" si="71"/>
        <v>0.36000000000058208</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76730.36</v>
      </c>
      <c r="D1599" s="1">
        <v>0</v>
      </c>
      <c r="E1599" s="1">
        <v>0</v>
      </c>
      <c r="F1599" s="1">
        <v>0</v>
      </c>
      <c r="G1599" s="2">
        <f t="shared" si="70"/>
        <v>1381.1464799999999</v>
      </c>
      <c r="H1599" s="2">
        <f t="shared" si="71"/>
        <v>0.36000000000058208</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5129.97</v>
      </c>
      <c r="D1601" s="1">
        <v>0</v>
      </c>
      <c r="E1601" s="1">
        <v>0</v>
      </c>
      <c r="F1601" s="1">
        <v>0</v>
      </c>
      <c r="G1601" s="2">
        <f>B1601/1000*C1601</f>
        <v>102.5994</v>
      </c>
      <c r="H1601" s="2">
        <f>ABS(C1601-ROUND(C1601,0))</f>
        <v>2.9999999999745341E-2</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523703.16999999993</v>
      </c>
      <c r="D1602" s="1">
        <v>0</v>
      </c>
      <c r="E1602" s="1">
        <v>0</v>
      </c>
      <c r="F1602" s="1">
        <v>0</v>
      </c>
      <c r="G1602" s="2">
        <f t="shared" si="70"/>
        <v>10997.76657</v>
      </c>
      <c r="H1602" s="2">
        <f t="shared" si="71"/>
        <v>0.16999999992549419</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197181.52</v>
      </c>
      <c r="D1604" s="1">
        <v>0</v>
      </c>
      <c r="E1604" s="1">
        <v>0</v>
      </c>
      <c r="F1604" s="1">
        <v>0</v>
      </c>
      <c r="G1604" s="2">
        <f t="shared" si="70"/>
        <v>4535.1749599999994</v>
      </c>
      <c r="H1604" s="2">
        <f t="shared" si="71"/>
        <v>0.48000000001047738</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85862.31</v>
      </c>
      <c r="D1605" s="1">
        <v>0</v>
      </c>
      <c r="E1605" s="1">
        <v>0</v>
      </c>
      <c r="F1605" s="1">
        <v>0</v>
      </c>
      <c r="G1605" s="2">
        <f t="shared" si="70"/>
        <v>2060.69544</v>
      </c>
      <c r="H1605" s="2">
        <f t="shared" si="71"/>
        <v>0.30999999999767169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91685.23</v>
      </c>
      <c r="D1606" s="1">
        <v>0</v>
      </c>
      <c r="E1606" s="1">
        <v>0</v>
      </c>
      <c r="F1606" s="1">
        <v>0</v>
      </c>
      <c r="G1606" s="2">
        <f t="shared" si="70"/>
        <v>2292.1307499999998</v>
      </c>
      <c r="H1606" s="2">
        <f t="shared" si="71"/>
        <v>0.22999999999592546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1993.02</v>
      </c>
      <c r="D1607" s="1">
        <v>0</v>
      </c>
      <c r="E1607" s="1">
        <v>0</v>
      </c>
      <c r="F1607" s="1">
        <v>0</v>
      </c>
      <c r="G1607" s="2">
        <f t="shared" si="70"/>
        <v>51.818519999999999</v>
      </c>
      <c r="H1607" s="2">
        <f t="shared" si="71"/>
        <v>1.999999999998181E-2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5259.45</v>
      </c>
      <c r="D1609" s="1">
        <v>0</v>
      </c>
      <c r="E1609" s="1">
        <v>0</v>
      </c>
      <c r="F1609" s="1">
        <v>0</v>
      </c>
      <c r="G1609" s="2">
        <f>B1609/1000*C1609</f>
        <v>147.2646</v>
      </c>
      <c r="H1609" s="2">
        <f>ABS(C1609-ROUND(C1609,0))</f>
        <v>0.4499999999998181</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5126.51</v>
      </c>
      <c r="D1610" s="1">
        <v>0</v>
      </c>
      <c r="E1610" s="1">
        <v>0</v>
      </c>
      <c r="F1610" s="1">
        <v>0</v>
      </c>
      <c r="G1610" s="2">
        <f t="shared" si="70"/>
        <v>148.66879</v>
      </c>
      <c r="H1610" s="2">
        <f t="shared" si="71"/>
        <v>0.48999999999978172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7000</v>
      </c>
      <c r="D1611" s="1">
        <v>0</v>
      </c>
      <c r="E1611" s="1">
        <v>0</v>
      </c>
      <c r="F1611" s="1">
        <v>0</v>
      </c>
      <c r="G1611" s="2">
        <f t="shared" si="70"/>
        <v>210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255</v>
      </c>
      <c r="D1612" s="1">
        <v>0</v>
      </c>
      <c r="E1612" s="1">
        <v>0</v>
      </c>
      <c r="F1612" s="1">
        <v>0</v>
      </c>
      <c r="G1612" s="2">
        <f t="shared" si="70"/>
        <v>7.9050000000000002</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311111.93</v>
      </c>
      <c r="D1613" s="1">
        <v>0</v>
      </c>
      <c r="E1613" s="1">
        <v>0</v>
      </c>
      <c r="F1613" s="1">
        <v>0</v>
      </c>
      <c r="G1613" s="2">
        <f t="shared" si="70"/>
        <v>9955.5817599999991</v>
      </c>
      <c r="H1613" s="2">
        <f t="shared" si="71"/>
        <v>7.0000000006984919E-2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15409.72</v>
      </c>
      <c r="D1620" s="1">
        <v>0</v>
      </c>
      <c r="E1620" s="1">
        <v>0</v>
      </c>
      <c r="F1620" s="1">
        <v>0</v>
      </c>
      <c r="G1620" s="2">
        <f>B1620/1000*C1620</f>
        <v>600.97907999999995</v>
      </c>
      <c r="H1620" s="2">
        <f>ABS(C1620-ROUND(C1620,0))</f>
        <v>0.28000000000065484</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513772.97000000009</v>
      </c>
      <c r="D1621" s="1">
        <v>0</v>
      </c>
      <c r="E1621" s="1">
        <v>0</v>
      </c>
      <c r="F1621" s="1">
        <v>0</v>
      </c>
      <c r="G1621" s="2">
        <f t="shared" si="70"/>
        <v>20550.918800000003</v>
      </c>
      <c r="H1621" s="2">
        <f t="shared" si="71"/>
        <v>2.9999999911524355E-2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37397.5</v>
      </c>
      <c r="D1622" s="1">
        <v>0</v>
      </c>
      <c r="E1622" s="1">
        <v>0</v>
      </c>
      <c r="F1622" s="1">
        <v>0</v>
      </c>
      <c r="G1622" s="2">
        <f t="shared" si="70"/>
        <v>1533.2975000000001</v>
      </c>
      <c r="H1622" s="2">
        <f t="shared" si="71"/>
        <v>0.5</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635.41</v>
      </c>
      <c r="D1628" s="1">
        <v>0</v>
      </c>
      <c r="E1628" s="1">
        <v>0</v>
      </c>
      <c r="F1628" s="1">
        <v>0</v>
      </c>
      <c r="G1628" s="2">
        <f t="shared" si="70"/>
        <v>29.864269999999998</v>
      </c>
      <c r="H1628" s="2">
        <f t="shared" si="71"/>
        <v>0.40999999999996817</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635.41</v>
      </c>
      <c r="D1634" s="1">
        <v>0</v>
      </c>
      <c r="E1634" s="1">
        <v>0</v>
      </c>
      <c r="F1634" s="1">
        <v>0</v>
      </c>
      <c r="G1634" s="2">
        <f t="shared" si="70"/>
        <v>33.676729999999999</v>
      </c>
      <c r="H1634" s="2">
        <f t="shared" si="71"/>
        <v>0.40999999999996817</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635.41</v>
      </c>
      <c r="D1638" s="1">
        <v>0</v>
      </c>
      <c r="E1638" s="1">
        <v>0</v>
      </c>
      <c r="F1638" s="1">
        <v>0</v>
      </c>
      <c r="G1638" s="2">
        <f t="shared" si="70"/>
        <v>36.21837</v>
      </c>
      <c r="H1638" s="2">
        <f t="shared" si="71"/>
        <v>0.40999999999996817</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36762.089999999997</v>
      </c>
      <c r="D1669" s="1">
        <v>0</v>
      </c>
      <c r="E1669" s="1">
        <v>0</v>
      </c>
      <c r="F1669" s="1">
        <v>0</v>
      </c>
      <c r="G1669" s="2">
        <f t="shared" si="70"/>
        <v>3235.0639199999996</v>
      </c>
      <c r="H1669" s="2">
        <f t="shared" si="71"/>
        <v>8.999999999650754E-2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32687.5</v>
      </c>
      <c r="D1670" s="1">
        <v>0</v>
      </c>
      <c r="E1670" s="1">
        <v>0</v>
      </c>
      <c r="F1670" s="1">
        <v>0</v>
      </c>
      <c r="G1670" s="2">
        <f t="shared" si="70"/>
        <v>2909.1875</v>
      </c>
      <c r="H1670" s="2">
        <f t="shared" si="71"/>
        <v>0.5</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4074.59</v>
      </c>
      <c r="D1673" s="1">
        <v>0</v>
      </c>
      <c r="E1673" s="1">
        <v>0</v>
      </c>
      <c r="F1673" s="1">
        <v>0</v>
      </c>
      <c r="G1673" s="2">
        <f t="shared" si="70"/>
        <v>374.86228</v>
      </c>
      <c r="H1673" s="2">
        <f t="shared" si="71"/>
        <v>0.40999999999985448</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476375.47000000003</v>
      </c>
      <c r="D1681" s="1">
        <v>0</v>
      </c>
      <c r="E1681" s="1">
        <v>0</v>
      </c>
      <c r="F1681" s="1">
        <v>0</v>
      </c>
      <c r="G1681" s="2">
        <f t="shared" si="70"/>
        <v>47637.547000000006</v>
      </c>
      <c r="H1681" s="2">
        <f t="shared" si="71"/>
        <v>0.47000000003026798</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32371.63</v>
      </c>
      <c r="D1683" s="1">
        <v>0</v>
      </c>
      <c r="E1683" s="1">
        <v>0</v>
      </c>
      <c r="F1683" s="1">
        <v>0</v>
      </c>
      <c r="G1683" s="2">
        <f t="shared" si="70"/>
        <v>3301.9062599999997</v>
      </c>
      <c r="H1683" s="2">
        <f t="shared" si="71"/>
        <v>0.36999999999898137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36331.24</v>
      </c>
      <c r="D1684" s="1">
        <v>0</v>
      </c>
      <c r="E1684" s="1">
        <v>0</v>
      </c>
      <c r="F1684" s="1">
        <v>0</v>
      </c>
      <c r="G1684" s="2">
        <f t="shared" si="70"/>
        <v>3742.1177199999997</v>
      </c>
      <c r="H1684" s="2">
        <f t="shared" si="71"/>
        <v>0.23999999999796273</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380329.15</v>
      </c>
      <c r="D1685" s="1">
        <v>0</v>
      </c>
      <c r="E1685" s="1">
        <v>0</v>
      </c>
      <c r="F1685" s="1">
        <v>0</v>
      </c>
      <c r="G1685" s="2">
        <f>B1685/1000*C1685</f>
        <v>39554.231599999999</v>
      </c>
      <c r="H1685" s="2">
        <f>ABS(C1685-ROUND(C1685,0))</f>
        <v>0.15000000002328306</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27343.45</v>
      </c>
      <c r="D1686" s="13">
        <v>0</v>
      </c>
      <c r="E1686" s="13">
        <v>0</v>
      </c>
      <c r="F1686" s="13">
        <v>0</v>
      </c>
      <c r="G1686" s="14">
        <f t="shared" si="70"/>
        <v>2871.0622499999999</v>
      </c>
      <c r="H1686" s="14">
        <f t="shared" si="71"/>
        <v>0.4500000000007276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13"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36887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321033.03999999998</v>
      </c>
      <c r="I16" s="298">
        <f>'PR-RAS'!E6</f>
        <v>450924.71999999991</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152524.54</v>
      </c>
      <c r="I17" s="298">
        <f>'PR-RAS'!E152</f>
        <v>227257.16000000003</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384695.55999999994</v>
      </c>
      <c r="I18" s="298">
        <f>'PR-RAS'!E649</f>
        <v>19108.149999999776</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405332.65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513772.97000000009</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37397.5</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476375.47000000003</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636" zoomScaleNormal="100" workbookViewId="0">
      <selection activeCell="E643" sqref="E643"/>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321033.03999999998</v>
      </c>
      <c r="E6" s="59">
        <f>E7+E43+E49+E82+E106+E125+E134+E140</f>
        <v>450924.71999999991</v>
      </c>
      <c r="F6" s="44">
        <f t="shared" ref="F6:F132" si="0">IF(D6&lt;&gt;0,IF(E6/D6&gt;=100,"&gt;&gt;100",E6/D6*100),"-")</f>
        <v>140.46053328342776</v>
      </c>
    </row>
    <row r="7" spans="1:24" ht="12.75" customHeight="1" x14ac:dyDescent="0.2">
      <c r="A7" s="62">
        <v>61</v>
      </c>
      <c r="B7" s="228" t="s">
        <v>65</v>
      </c>
      <c r="C7" s="267" t="s">
        <v>66</v>
      </c>
      <c r="D7" s="59">
        <f>D8+D17+D23+D29+D36+D39</f>
        <v>123307.34999999999</v>
      </c>
      <c r="E7" s="59">
        <f>E8+E17+E23+E29+E36+E39</f>
        <v>159103.31999999998</v>
      </c>
      <c r="F7" s="44">
        <f t="shared" si="0"/>
        <v>129.02987534806317</v>
      </c>
    </row>
    <row r="8" spans="1:24" ht="12.75" customHeight="1" x14ac:dyDescent="0.2">
      <c r="A8" s="62">
        <v>611</v>
      </c>
      <c r="B8" s="228" t="s">
        <v>67</v>
      </c>
      <c r="C8" s="267" t="s">
        <v>68</v>
      </c>
      <c r="D8" s="59">
        <f>SUM(D9:D14)-D15-D16</f>
        <v>118763.62</v>
      </c>
      <c r="E8" s="59">
        <f>SUM(E9:E14)-E15-E16</f>
        <v>155662.35999999999</v>
      </c>
      <c r="F8" s="44">
        <f t="shared" si="0"/>
        <v>131.06905970026847</v>
      </c>
    </row>
    <row r="9" spans="1:24" ht="12.75" customHeight="1" x14ac:dyDescent="0.2">
      <c r="A9" s="62">
        <v>6111</v>
      </c>
      <c r="B9" s="64" t="s">
        <v>69</v>
      </c>
      <c r="C9" s="267" t="s">
        <v>70</v>
      </c>
      <c r="D9" s="193">
        <v>118763.62</v>
      </c>
      <c r="E9" s="193">
        <v>155662.35999999999</v>
      </c>
      <c r="F9" s="44">
        <f t="shared" si="0"/>
        <v>131.06905970026847</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4543.7299999999996</v>
      </c>
      <c r="E23" s="59">
        <f t="shared" si="2"/>
        <v>3440.96</v>
      </c>
      <c r="F23" s="44">
        <f t="shared" si="0"/>
        <v>75.729851905813078</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4543.7299999999996</v>
      </c>
      <c r="E27" s="193">
        <v>3440.96</v>
      </c>
      <c r="F27" s="44">
        <f t="shared" si="0"/>
        <v>75.729851905813078</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182429.22000000003</v>
      </c>
      <c r="E49" s="59">
        <f>E50+E53+E58+E61+E64+E68+E71+E74+E77</f>
        <v>275734.36</v>
      </c>
      <c r="F49" s="44">
        <f t="shared" si="0"/>
        <v>151.14594032688399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139126.56000000003</v>
      </c>
      <c r="E58" s="59">
        <f t="shared" si="9"/>
        <v>102940</v>
      </c>
      <c r="F58" s="44">
        <f t="shared" si="0"/>
        <v>73.990185626669685</v>
      </c>
    </row>
    <row r="59" spans="1:6" ht="24" x14ac:dyDescent="0.2">
      <c r="A59" s="62">
        <v>6331</v>
      </c>
      <c r="B59" s="64" t="s">
        <v>169</v>
      </c>
      <c r="C59" s="267" t="s">
        <v>170</v>
      </c>
      <c r="D59" s="193">
        <v>132139.92000000001</v>
      </c>
      <c r="E59" s="193">
        <v>43740</v>
      </c>
      <c r="F59" s="44">
        <f t="shared" si="0"/>
        <v>33.101276283503118</v>
      </c>
    </row>
    <row r="60" spans="1:6" ht="24" x14ac:dyDescent="0.2">
      <c r="A60" s="62">
        <v>6332</v>
      </c>
      <c r="B60" s="64" t="s">
        <v>171</v>
      </c>
      <c r="C60" s="267" t="s">
        <v>172</v>
      </c>
      <c r="D60" s="193">
        <v>6986.64</v>
      </c>
      <c r="E60" s="193">
        <v>59200</v>
      </c>
      <c r="F60" s="44">
        <f t="shared" si="0"/>
        <v>847.33147836442129</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116621.04</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v>116621.04</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43302.66</v>
      </c>
      <c r="E74" s="59">
        <f t="shared" si="13"/>
        <v>56173.32</v>
      </c>
      <c r="F74" s="44">
        <f t="shared" si="0"/>
        <v>129.72256207817253</v>
      </c>
    </row>
    <row r="75" spans="1:6" ht="12.75" customHeight="1" x14ac:dyDescent="0.2">
      <c r="A75" s="62" t="s">
        <v>201</v>
      </c>
      <c r="B75" s="64" t="s">
        <v>202</v>
      </c>
      <c r="C75" s="267" t="s">
        <v>201</v>
      </c>
      <c r="D75" s="193">
        <v>43302.66</v>
      </c>
      <c r="E75" s="193">
        <v>56173.32</v>
      </c>
      <c r="F75" s="44">
        <f t="shared" si="0"/>
        <v>129.72256207817253</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1996.9199999999998</v>
      </c>
      <c r="E82" s="59">
        <f t="shared" si="15"/>
        <v>1679.3899999999999</v>
      </c>
      <c r="F82" s="44">
        <f t="shared" si="0"/>
        <v>84.09901247921799</v>
      </c>
    </row>
    <row r="83" spans="1:6" ht="12.75" customHeight="1" x14ac:dyDescent="0.2">
      <c r="A83" s="62">
        <v>641</v>
      </c>
      <c r="B83" s="63" t="s">
        <v>217</v>
      </c>
      <c r="C83" s="267" t="s">
        <v>218</v>
      </c>
      <c r="D83" s="59">
        <f t="shared" ref="D83:E83" si="16">SUM(D84:D90)</f>
        <v>11.06</v>
      </c>
      <c r="E83" s="59">
        <f t="shared" si="16"/>
        <v>5.67</v>
      </c>
      <c r="F83" s="44">
        <f t="shared" si="0"/>
        <v>51.265822784810119</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11.06</v>
      </c>
      <c r="E85" s="193">
        <v>5.67</v>
      </c>
      <c r="F85" s="44">
        <f t="shared" si="0"/>
        <v>51.265822784810119</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1973.86</v>
      </c>
      <c r="E91" s="59">
        <f t="shared" si="17"/>
        <v>1673.7199999999998</v>
      </c>
      <c r="F91" s="44">
        <f t="shared" si="0"/>
        <v>84.794260991154374</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1973.86</v>
      </c>
      <c r="E93" s="193">
        <v>1271.48</v>
      </c>
      <c r="F93" s="44">
        <f t="shared" si="0"/>
        <v>64.415916022412944</v>
      </c>
    </row>
    <row r="94" spans="1:6" ht="12.75" customHeight="1" x14ac:dyDescent="0.2">
      <c r="A94" s="62">
        <v>6423</v>
      </c>
      <c r="B94" s="63" t="s">
        <v>239</v>
      </c>
      <c r="C94" s="267" t="s">
        <v>240</v>
      </c>
      <c r="D94" s="193">
        <v>0</v>
      </c>
      <c r="E94" s="193">
        <v>0.09</v>
      </c>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v>402.15</v>
      </c>
      <c r="F97" s="44" t="str">
        <f t="shared" si="0"/>
        <v>-</v>
      </c>
    </row>
    <row r="98" spans="1:6" ht="12.75" customHeight="1" x14ac:dyDescent="0.2">
      <c r="A98" s="62">
        <v>643</v>
      </c>
      <c r="B98" s="64" t="s">
        <v>247</v>
      </c>
      <c r="C98" s="267" t="s">
        <v>248</v>
      </c>
      <c r="D98" s="59">
        <f t="shared" ref="D98:E98" si="18">SUM(D99:D105)</f>
        <v>12</v>
      </c>
      <c r="E98" s="59">
        <f t="shared" si="18"/>
        <v>0</v>
      </c>
      <c r="F98" s="44">
        <f t="shared" si="0"/>
        <v>0</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12</v>
      </c>
      <c r="E100" s="193"/>
      <c r="F100" s="44">
        <f t="shared" si="0"/>
        <v>0</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13299.55</v>
      </c>
      <c r="E106" s="59">
        <f>E107+E112+E120+E124</f>
        <v>14111.919999999998</v>
      </c>
      <c r="F106" s="44">
        <f t="shared" si="0"/>
        <v>106.10825178295507</v>
      </c>
    </row>
    <row r="107" spans="1:6" ht="12.75" customHeight="1" x14ac:dyDescent="0.2">
      <c r="A107" s="62">
        <v>651</v>
      </c>
      <c r="B107" s="63" t="s">
        <v>265</v>
      </c>
      <c r="C107" s="267" t="s">
        <v>266</v>
      </c>
      <c r="D107" s="59">
        <f t="shared" ref="D107:E107" si="19">SUM(D108:D111)</f>
        <v>7754.78</v>
      </c>
      <c r="E107" s="59">
        <f t="shared" si="19"/>
        <v>7754.78</v>
      </c>
      <c r="F107" s="44">
        <f t="shared" si="0"/>
        <v>100</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7754.78</v>
      </c>
      <c r="E109" s="193">
        <v>7754.78</v>
      </c>
      <c r="F109" s="44">
        <f t="shared" si="0"/>
        <v>100</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4332.8499999999995</v>
      </c>
      <c r="E112" s="59">
        <f t="shared" si="20"/>
        <v>5104.68</v>
      </c>
      <c r="F112" s="44">
        <f t="shared" si="0"/>
        <v>117.81344842309336</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4310.8599999999997</v>
      </c>
      <c r="E115" s="193">
        <v>5104.68</v>
      </c>
      <c r="F115" s="44">
        <f t="shared" si="0"/>
        <v>118.41442310815013</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21.99</v>
      </c>
      <c r="E117" s="193"/>
      <c r="F117" s="44">
        <f t="shared" si="0"/>
        <v>0</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1211.92</v>
      </c>
      <c r="E120" s="59">
        <f t="shared" si="21"/>
        <v>1252.46</v>
      </c>
      <c r="F120" s="44">
        <f t="shared" si="0"/>
        <v>103.34510528747771</v>
      </c>
    </row>
    <row r="121" spans="1:6" ht="12.75" customHeight="1" x14ac:dyDescent="0.2">
      <c r="A121" s="62">
        <v>6531</v>
      </c>
      <c r="B121" s="63" t="s">
        <v>293</v>
      </c>
      <c r="C121" s="267" t="s">
        <v>294</v>
      </c>
      <c r="D121" s="193">
        <v>0</v>
      </c>
      <c r="E121" s="193">
        <v>254.28</v>
      </c>
      <c r="F121" s="44" t="str">
        <f t="shared" si="0"/>
        <v>-</v>
      </c>
    </row>
    <row r="122" spans="1:6" ht="12.75" customHeight="1" x14ac:dyDescent="0.2">
      <c r="A122" s="62">
        <v>6532</v>
      </c>
      <c r="B122" s="63" t="s">
        <v>295</v>
      </c>
      <c r="C122" s="267" t="s">
        <v>296</v>
      </c>
      <c r="D122" s="193">
        <v>1211.92</v>
      </c>
      <c r="E122" s="193">
        <v>998.18</v>
      </c>
      <c r="F122" s="44">
        <f t="shared" si="0"/>
        <v>82.36352234470921</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0</v>
      </c>
      <c r="E125" s="59">
        <f t="shared" si="22"/>
        <v>295.73</v>
      </c>
      <c r="F125" s="44" t="str">
        <f t="shared" si="0"/>
        <v>-</v>
      </c>
    </row>
    <row r="126" spans="1:6" ht="12.75" customHeight="1" x14ac:dyDescent="0.2">
      <c r="A126" s="62">
        <v>661</v>
      </c>
      <c r="B126" s="64" t="s">
        <v>303</v>
      </c>
      <c r="C126" s="267" t="s">
        <v>304</v>
      </c>
      <c r="D126" s="59">
        <f t="shared" ref="D126:E126" si="23">SUM(D127:D128)</f>
        <v>0</v>
      </c>
      <c r="E126" s="59">
        <f t="shared" si="23"/>
        <v>295.73</v>
      </c>
      <c r="F126" s="44" t="str">
        <f t="shared" si="0"/>
        <v>-</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0</v>
      </c>
      <c r="E128" s="193">
        <v>295.73</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c r="F136" s="44" t="str">
        <f t="shared" si="26"/>
        <v>-</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152524.54</v>
      </c>
      <c r="E152" s="59">
        <f>E153+E164+E202+E221+E230+E262+E273</f>
        <v>227257.16000000003</v>
      </c>
      <c r="F152" s="44">
        <f t="shared" si="26"/>
        <v>148.99711220240363</v>
      </c>
    </row>
    <row r="153" spans="1:6" ht="12.75" customHeight="1" x14ac:dyDescent="0.2">
      <c r="A153" s="62">
        <v>31</v>
      </c>
      <c r="B153" s="63" t="s">
        <v>356</v>
      </c>
      <c r="C153" s="267" t="s">
        <v>357</v>
      </c>
      <c r="D153" s="59">
        <f t="shared" ref="D153:E153" si="30">D154+D159+D160</f>
        <v>30007.279999999999</v>
      </c>
      <c r="E153" s="59">
        <f t="shared" si="30"/>
        <v>87813.540000000008</v>
      </c>
      <c r="F153" s="44">
        <f t="shared" si="26"/>
        <v>292.64078583597052</v>
      </c>
    </row>
    <row r="154" spans="1:6" ht="12.75" customHeight="1" x14ac:dyDescent="0.2">
      <c r="A154" s="62">
        <v>311</v>
      </c>
      <c r="B154" s="63" t="s">
        <v>358</v>
      </c>
      <c r="C154" s="267" t="s">
        <v>359</v>
      </c>
      <c r="D154" s="59">
        <f t="shared" ref="D154:E154" si="31">SUM(D155:D158)</f>
        <v>20972.02</v>
      </c>
      <c r="E154" s="59">
        <f t="shared" si="31"/>
        <v>71256.27</v>
      </c>
      <c r="F154" s="44">
        <f t="shared" si="26"/>
        <v>339.76827220267768</v>
      </c>
    </row>
    <row r="155" spans="1:6" ht="12.75" customHeight="1" x14ac:dyDescent="0.2">
      <c r="A155" s="62">
        <v>3111</v>
      </c>
      <c r="B155" s="63" t="s">
        <v>360</v>
      </c>
      <c r="C155" s="267" t="s">
        <v>361</v>
      </c>
      <c r="D155" s="193">
        <v>20972.02</v>
      </c>
      <c r="E155" s="193">
        <v>71256.27</v>
      </c>
      <c r="F155" s="44">
        <f t="shared" si="26"/>
        <v>339.76827220267768</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5574.87</v>
      </c>
      <c r="E159" s="193">
        <v>4800</v>
      </c>
      <c r="F159" s="44">
        <f t="shared" si="26"/>
        <v>86.100662436971632</v>
      </c>
    </row>
    <row r="160" spans="1:6" ht="12.75" customHeight="1" x14ac:dyDescent="0.2">
      <c r="A160" s="62">
        <v>313</v>
      </c>
      <c r="B160" s="64" t="s">
        <v>370</v>
      </c>
      <c r="C160" s="267" t="s">
        <v>371</v>
      </c>
      <c r="D160" s="59">
        <f t="shared" ref="D160:E160" si="32">SUM(D161:D163)</f>
        <v>3460.39</v>
      </c>
      <c r="E160" s="59">
        <f t="shared" si="32"/>
        <v>11757.27</v>
      </c>
      <c r="F160" s="44">
        <f t="shared" si="26"/>
        <v>339.76719387121108</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3460.39</v>
      </c>
      <c r="E162" s="193">
        <v>11757.27</v>
      </c>
      <c r="F162" s="44">
        <f t="shared" si="26"/>
        <v>339.76719387121108</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72012.929999999993</v>
      </c>
      <c r="E164" s="59">
        <f>E165+E170+E178+E188+E189+E194</f>
        <v>64868.81</v>
      </c>
      <c r="F164" s="44">
        <f t="shared" si="26"/>
        <v>90.079392686841103</v>
      </c>
    </row>
    <row r="165" spans="1:6" ht="12.75" customHeight="1" x14ac:dyDescent="0.2">
      <c r="A165" s="62">
        <v>321</v>
      </c>
      <c r="B165" s="63" t="s">
        <v>380</v>
      </c>
      <c r="C165" s="267" t="s">
        <v>381</v>
      </c>
      <c r="D165" s="59">
        <f t="shared" ref="D165:E165" si="33">SUM(D166:D169)</f>
        <v>1993.02</v>
      </c>
      <c r="E165" s="59">
        <f t="shared" si="33"/>
        <v>3839.1</v>
      </c>
      <c r="F165" s="44">
        <f t="shared" si="26"/>
        <v>192.62726916940122</v>
      </c>
    </row>
    <row r="166" spans="1:6" ht="12.75" customHeight="1" x14ac:dyDescent="0.2">
      <c r="A166" s="62">
        <v>3211</v>
      </c>
      <c r="B166" s="63" t="s">
        <v>382</v>
      </c>
      <c r="C166" s="267" t="s">
        <v>383</v>
      </c>
      <c r="D166" s="193">
        <v>1323.7</v>
      </c>
      <c r="E166" s="193">
        <v>2579.06</v>
      </c>
      <c r="F166" s="44">
        <f t="shared" si="26"/>
        <v>194.83719876104857</v>
      </c>
    </row>
    <row r="167" spans="1:6" ht="12.75" customHeight="1" x14ac:dyDescent="0.2">
      <c r="A167" s="62">
        <v>3212</v>
      </c>
      <c r="B167" s="63" t="s">
        <v>384</v>
      </c>
      <c r="C167" s="267" t="s">
        <v>385</v>
      </c>
      <c r="D167" s="193">
        <v>249.32</v>
      </c>
      <c r="E167" s="193">
        <v>375.54</v>
      </c>
      <c r="F167" s="44">
        <f t="shared" si="26"/>
        <v>150.62570190919303</v>
      </c>
    </row>
    <row r="168" spans="1:6" ht="12.75" customHeight="1" x14ac:dyDescent="0.2">
      <c r="A168" s="62">
        <v>3213</v>
      </c>
      <c r="B168" s="63" t="s">
        <v>386</v>
      </c>
      <c r="C168" s="267" t="s">
        <v>387</v>
      </c>
      <c r="D168" s="193">
        <v>70</v>
      </c>
      <c r="E168" s="193">
        <v>650</v>
      </c>
      <c r="F168" s="44">
        <f t="shared" si="26"/>
        <v>928.57142857142867</v>
      </c>
    </row>
    <row r="169" spans="1:6" ht="12.75" customHeight="1" x14ac:dyDescent="0.2">
      <c r="A169" s="62">
        <v>3214</v>
      </c>
      <c r="B169" s="63" t="s">
        <v>388</v>
      </c>
      <c r="C169" s="267" t="s">
        <v>389</v>
      </c>
      <c r="D169" s="193">
        <v>350</v>
      </c>
      <c r="E169" s="193">
        <v>234.5</v>
      </c>
      <c r="F169" s="44">
        <f t="shared" si="26"/>
        <v>67</v>
      </c>
    </row>
    <row r="170" spans="1:6" ht="12.75" customHeight="1" x14ac:dyDescent="0.2">
      <c r="A170" s="62">
        <v>322</v>
      </c>
      <c r="B170" s="63" t="s">
        <v>390</v>
      </c>
      <c r="C170" s="267" t="s">
        <v>391</v>
      </c>
      <c r="D170" s="59">
        <f t="shared" ref="D170:E170" si="34">SUM(D171:D177)</f>
        <v>5654.37</v>
      </c>
      <c r="E170" s="59">
        <f t="shared" si="34"/>
        <v>5870.14</v>
      </c>
      <c r="F170" s="44">
        <f t="shared" si="26"/>
        <v>103.81598657321682</v>
      </c>
    </row>
    <row r="171" spans="1:6" ht="12.75" customHeight="1" x14ac:dyDescent="0.2">
      <c r="A171" s="62">
        <v>3221</v>
      </c>
      <c r="B171" s="63" t="s">
        <v>392</v>
      </c>
      <c r="C171" s="267" t="s">
        <v>393</v>
      </c>
      <c r="D171" s="193">
        <v>574.58000000000004</v>
      </c>
      <c r="E171" s="193">
        <v>2056.09</v>
      </c>
      <c r="F171" s="44">
        <f t="shared" si="26"/>
        <v>357.84224999129799</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3542.25</v>
      </c>
      <c r="E173" s="193">
        <v>3692.8</v>
      </c>
      <c r="F173" s="44">
        <f t="shared" si="26"/>
        <v>104.2501235090691</v>
      </c>
    </row>
    <row r="174" spans="1:6" ht="12.75" customHeight="1" x14ac:dyDescent="0.2">
      <c r="A174" s="62">
        <v>3224</v>
      </c>
      <c r="B174" s="64" t="s">
        <v>398</v>
      </c>
      <c r="C174" s="267" t="s">
        <v>399</v>
      </c>
      <c r="D174" s="193">
        <v>0</v>
      </c>
      <c r="E174" s="193"/>
      <c r="F174" s="44" t="str">
        <f t="shared" si="26"/>
        <v>-</v>
      </c>
    </row>
    <row r="175" spans="1:6" ht="12.75" customHeight="1" x14ac:dyDescent="0.2">
      <c r="A175" s="62">
        <v>3225</v>
      </c>
      <c r="B175" s="64" t="s">
        <v>400</v>
      </c>
      <c r="C175" s="267" t="s">
        <v>401</v>
      </c>
      <c r="D175" s="193">
        <v>1537.54</v>
      </c>
      <c r="E175" s="193">
        <v>121.25</v>
      </c>
      <c r="F175" s="44">
        <f t="shared" si="26"/>
        <v>7.8859736982452491</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58134.73</v>
      </c>
      <c r="E178" s="59">
        <f t="shared" si="35"/>
        <v>48893.42</v>
      </c>
      <c r="F178" s="44">
        <f t="shared" si="26"/>
        <v>84.103633060650665</v>
      </c>
    </row>
    <row r="179" spans="1:6" ht="12.75" customHeight="1" x14ac:dyDescent="0.2">
      <c r="A179" s="62">
        <v>3231</v>
      </c>
      <c r="B179" s="64" t="s">
        <v>408</v>
      </c>
      <c r="C179" s="267" t="s">
        <v>409</v>
      </c>
      <c r="D179" s="193">
        <v>700.64</v>
      </c>
      <c r="E179" s="193">
        <v>953.69</v>
      </c>
      <c r="F179" s="44">
        <f t="shared" si="26"/>
        <v>136.1169787622745</v>
      </c>
    </row>
    <row r="180" spans="1:6" ht="12.75" customHeight="1" x14ac:dyDescent="0.2">
      <c r="A180" s="62">
        <v>3232</v>
      </c>
      <c r="B180" s="64" t="s">
        <v>410</v>
      </c>
      <c r="C180" s="267" t="s">
        <v>411</v>
      </c>
      <c r="D180" s="193">
        <v>2491.58</v>
      </c>
      <c r="E180" s="193">
        <v>362.5</v>
      </c>
      <c r="F180" s="44">
        <f t="shared" si="26"/>
        <v>14.549001035487521</v>
      </c>
    </row>
    <row r="181" spans="1:6" ht="12.75" customHeight="1" x14ac:dyDescent="0.2">
      <c r="A181" s="62">
        <v>3233</v>
      </c>
      <c r="B181" s="64" t="s">
        <v>412</v>
      </c>
      <c r="C181" s="267" t="s">
        <v>413</v>
      </c>
      <c r="D181" s="193">
        <v>3445</v>
      </c>
      <c r="E181" s="193">
        <v>746.55</v>
      </c>
      <c r="F181" s="44">
        <f t="shared" si="26"/>
        <v>21.670537010159652</v>
      </c>
    </row>
    <row r="182" spans="1:6" ht="12.75" customHeight="1" x14ac:dyDescent="0.2">
      <c r="A182" s="62">
        <v>3234</v>
      </c>
      <c r="B182" s="64" t="s">
        <v>414</v>
      </c>
      <c r="C182" s="267" t="s">
        <v>415</v>
      </c>
      <c r="D182" s="193">
        <v>28015.96</v>
      </c>
      <c r="E182" s="193">
        <v>18401.05</v>
      </c>
      <c r="F182" s="44">
        <f t="shared" si="26"/>
        <v>65.68059777355478</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1289.4000000000001</v>
      </c>
      <c r="E184" s="193">
        <v>1073.6300000000001</v>
      </c>
      <c r="F184" s="44">
        <f t="shared" si="26"/>
        <v>83.26586008996432</v>
      </c>
    </row>
    <row r="185" spans="1:6" ht="12.75" customHeight="1" x14ac:dyDescent="0.2">
      <c r="A185" s="62">
        <v>3237</v>
      </c>
      <c r="B185" s="63" t="s">
        <v>420</v>
      </c>
      <c r="C185" s="267" t="s">
        <v>421</v>
      </c>
      <c r="D185" s="193">
        <v>19357.18</v>
      </c>
      <c r="E185" s="193">
        <v>23601.919999999998</v>
      </c>
      <c r="F185" s="44">
        <f t="shared" si="26"/>
        <v>121.92850404862692</v>
      </c>
    </row>
    <row r="186" spans="1:6" ht="12.75" customHeight="1" x14ac:dyDescent="0.2">
      <c r="A186" s="62">
        <v>3238</v>
      </c>
      <c r="B186" s="63" t="s">
        <v>422</v>
      </c>
      <c r="C186" s="267" t="s">
        <v>423</v>
      </c>
      <c r="D186" s="193">
        <v>1625.36</v>
      </c>
      <c r="E186" s="193">
        <v>2312.2800000000002</v>
      </c>
      <c r="F186" s="44">
        <f t="shared" si="26"/>
        <v>142.26263720037409</v>
      </c>
    </row>
    <row r="187" spans="1:6" ht="12.75" customHeight="1" x14ac:dyDescent="0.2">
      <c r="A187" s="62">
        <v>3239</v>
      </c>
      <c r="B187" s="63" t="s">
        <v>424</v>
      </c>
      <c r="C187" s="267" t="s">
        <v>425</v>
      </c>
      <c r="D187" s="193">
        <v>1209.6099999999999</v>
      </c>
      <c r="E187" s="193">
        <v>1441.8</v>
      </c>
      <c r="F187" s="44">
        <f t="shared" si="26"/>
        <v>119.19544315936541</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6230.81</v>
      </c>
      <c r="E194" s="59">
        <f t="shared" si="36"/>
        <v>6266.1500000000005</v>
      </c>
      <c r="F194" s="44">
        <f t="shared" si="26"/>
        <v>100.56718147399776</v>
      </c>
    </row>
    <row r="195" spans="1:6" ht="12.75" customHeight="1" x14ac:dyDescent="0.2">
      <c r="A195" s="62">
        <v>3291</v>
      </c>
      <c r="B195" s="182" t="s">
        <v>440</v>
      </c>
      <c r="C195" s="267" t="s">
        <v>441</v>
      </c>
      <c r="D195" s="193">
        <v>297.22000000000003</v>
      </c>
      <c r="E195" s="193"/>
      <c r="F195" s="44">
        <f t="shared" si="26"/>
        <v>0</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3874.41</v>
      </c>
      <c r="E197" s="193">
        <v>1712.98</v>
      </c>
      <c r="F197" s="44">
        <f t="shared" si="26"/>
        <v>44.212667219008836</v>
      </c>
    </row>
    <row r="198" spans="1:6" ht="12.75" customHeight="1" x14ac:dyDescent="0.2">
      <c r="A198" s="62">
        <v>3294</v>
      </c>
      <c r="B198" s="63" t="s">
        <v>446</v>
      </c>
      <c r="C198" s="267" t="s">
        <v>447</v>
      </c>
      <c r="D198" s="193">
        <v>664</v>
      </c>
      <c r="E198" s="193"/>
      <c r="F198" s="44">
        <f t="shared" si="26"/>
        <v>0</v>
      </c>
    </row>
    <row r="199" spans="1:6" ht="12.75" customHeight="1" x14ac:dyDescent="0.2">
      <c r="A199" s="62">
        <v>3295</v>
      </c>
      <c r="B199" s="63" t="s">
        <v>448</v>
      </c>
      <c r="C199" s="267" t="s">
        <v>449</v>
      </c>
      <c r="D199" s="193">
        <v>60.46</v>
      </c>
      <c r="E199" s="193">
        <v>438.9</v>
      </c>
      <c r="F199" s="44">
        <f t="shared" si="26"/>
        <v>725.93450215018186</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1334.72</v>
      </c>
      <c r="E201" s="193">
        <v>4114.2700000000004</v>
      </c>
      <c r="F201" s="44">
        <f t="shared" si="26"/>
        <v>308.24967034284344</v>
      </c>
    </row>
    <row r="202" spans="1:6" ht="12.75" customHeight="1" x14ac:dyDescent="0.2">
      <c r="A202" s="62">
        <v>34</v>
      </c>
      <c r="B202" s="182" t="s">
        <v>454</v>
      </c>
      <c r="C202" s="267" t="s">
        <v>455</v>
      </c>
      <c r="D202" s="59">
        <f t="shared" ref="D202:E202" si="37">D203+D208+D216</f>
        <v>912.98</v>
      </c>
      <c r="E202" s="59">
        <f t="shared" si="37"/>
        <v>1737.39</v>
      </c>
      <c r="F202" s="44">
        <f t="shared" si="26"/>
        <v>190.29880172621526</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417.75</v>
      </c>
      <c r="E208" s="59">
        <f t="shared" si="39"/>
        <v>562.95000000000005</v>
      </c>
      <c r="F208" s="44">
        <f t="shared" si="26"/>
        <v>134.75763016157993</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417.75</v>
      </c>
      <c r="E211" s="193">
        <v>562.95000000000005</v>
      </c>
      <c r="F211" s="44">
        <f t="shared" si="26"/>
        <v>134.75763016157993</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495.23</v>
      </c>
      <c r="E216" s="59">
        <f t="shared" si="40"/>
        <v>1174.44</v>
      </c>
      <c r="F216" s="44">
        <f t="shared" si="26"/>
        <v>237.15041495870608</v>
      </c>
    </row>
    <row r="217" spans="1:6" ht="12.75" customHeight="1" x14ac:dyDescent="0.2">
      <c r="A217" s="62">
        <v>3431</v>
      </c>
      <c r="B217" s="181" t="s">
        <v>484</v>
      </c>
      <c r="C217" s="267" t="s">
        <v>485</v>
      </c>
      <c r="D217" s="193">
        <v>495.23</v>
      </c>
      <c r="E217" s="193">
        <v>519.51</v>
      </c>
      <c r="F217" s="44">
        <f t="shared" si="26"/>
        <v>104.90277244916504</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v>654.92999999999995</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35553.620000000003</v>
      </c>
      <c r="E230" s="59">
        <f>E231+E234+E237+E242+E246+E250+E254+E257</f>
        <v>63471.039999999994</v>
      </c>
      <c r="F230" s="44">
        <f t="shared" ref="F230:F245" si="44">IF(D230&lt;&gt;0,IF(E230/D230&gt;=100,"&gt;&gt;100",E230/D230*100),"-")</f>
        <v>178.52201829237075</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1539.26</v>
      </c>
      <c r="E237" s="59">
        <f t="shared" si="47"/>
        <v>783.2</v>
      </c>
      <c r="F237" s="44">
        <f t="shared" si="44"/>
        <v>50.881592453516632</v>
      </c>
    </row>
    <row r="238" spans="1:6" ht="12" x14ac:dyDescent="0.2">
      <c r="A238" s="62">
        <v>3631</v>
      </c>
      <c r="B238" s="64" t="s">
        <v>526</v>
      </c>
      <c r="C238" s="267" t="s">
        <v>527</v>
      </c>
      <c r="D238" s="193">
        <v>1539.26</v>
      </c>
      <c r="E238" s="193">
        <v>783.2</v>
      </c>
      <c r="F238" s="44">
        <f t="shared" si="44"/>
        <v>50.881592453516632</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4476.25</v>
      </c>
      <c r="F246" s="44" t="str">
        <f t="shared" ref="F246:F249" si="49">IF(D246&lt;&gt;0,IF(E246/D246&gt;=100,"&gt;&gt;100",E246/D246*100),"-")</f>
        <v>-</v>
      </c>
    </row>
    <row r="247" spans="1:6" ht="12.75" customHeight="1" x14ac:dyDescent="0.2">
      <c r="A247" s="62" t="s">
        <v>541</v>
      </c>
      <c r="B247" s="63" t="s">
        <v>542</v>
      </c>
      <c r="C247" s="267" t="s">
        <v>541</v>
      </c>
      <c r="D247" s="193">
        <v>0</v>
      </c>
      <c r="E247" s="193">
        <v>4476.25</v>
      </c>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3347.5699999999997</v>
      </c>
      <c r="E250" s="59">
        <f t="shared" si="50"/>
        <v>58211.59</v>
      </c>
      <c r="F250" s="44">
        <f t="shared" ref="F250:F253" si="51">IF(D250&lt;&gt;0,IF(E250/D250&gt;=100,"&gt;&gt;100",E250/D250*100),"-")</f>
        <v>1738.9207693939188</v>
      </c>
    </row>
    <row r="251" spans="1:6" ht="24" x14ac:dyDescent="0.2">
      <c r="A251" s="62">
        <v>3672</v>
      </c>
      <c r="B251" s="63" t="s">
        <v>549</v>
      </c>
      <c r="C251" s="267" t="s">
        <v>550</v>
      </c>
      <c r="D251" s="193">
        <v>1940</v>
      </c>
      <c r="E251" s="193">
        <v>58211.59</v>
      </c>
      <c r="F251" s="44">
        <f t="shared" si="51"/>
        <v>3000.5974226804119</v>
      </c>
    </row>
    <row r="252" spans="1:6" ht="24" x14ac:dyDescent="0.2">
      <c r="A252" s="62">
        <v>3673</v>
      </c>
      <c r="B252" s="63" t="s">
        <v>551</v>
      </c>
      <c r="C252" s="267" t="s">
        <v>552</v>
      </c>
      <c r="D252" s="193">
        <v>1407.57</v>
      </c>
      <c r="E252" s="193"/>
      <c r="F252" s="44">
        <f t="shared" si="51"/>
        <v>0</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30666.79</v>
      </c>
      <c r="E257" s="59">
        <f t="shared" si="54"/>
        <v>0</v>
      </c>
      <c r="F257" s="44">
        <f t="shared" si="53"/>
        <v>0</v>
      </c>
    </row>
    <row r="258" spans="1:6" ht="12.75" customHeight="1" x14ac:dyDescent="0.2">
      <c r="A258" s="62" t="s">
        <v>561</v>
      </c>
      <c r="B258" s="63" t="s">
        <v>207</v>
      </c>
      <c r="C258" s="267" t="s">
        <v>561</v>
      </c>
      <c r="D258" s="193">
        <v>30666.79</v>
      </c>
      <c r="E258" s="193"/>
      <c r="F258" s="44">
        <f t="shared" si="53"/>
        <v>0</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4537.7299999999996</v>
      </c>
      <c r="E262" s="59">
        <f t="shared" si="55"/>
        <v>2366.38</v>
      </c>
      <c r="F262" s="44">
        <f t="shared" ref="F262:F268" si="56">IF(D262&lt;&gt;0,IF(E262/D262&gt;=100,"&gt;&gt;100",E262/D262*100),"-")</f>
        <v>52.148981979976782</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4537.7299999999996</v>
      </c>
      <c r="E269" s="59">
        <f t="shared" si="58"/>
        <v>2366.38</v>
      </c>
      <c r="F269" s="44">
        <f t="shared" ref="F269:F272" si="59">IF(D269&lt;&gt;0,IF(E269/D269&gt;=100,"&gt;&gt;100",E269/D269*100),"-")</f>
        <v>52.148981979976782</v>
      </c>
    </row>
    <row r="270" spans="1:6" ht="12.75" customHeight="1" x14ac:dyDescent="0.2">
      <c r="A270" s="62">
        <v>3721</v>
      </c>
      <c r="B270" s="64" t="s">
        <v>581</v>
      </c>
      <c r="C270" s="267" t="s">
        <v>582</v>
      </c>
      <c r="D270" s="193">
        <v>3822.33</v>
      </c>
      <c r="E270" s="193">
        <v>2366.38</v>
      </c>
      <c r="F270" s="44">
        <f t="shared" si="59"/>
        <v>61.909358951215623</v>
      </c>
    </row>
    <row r="271" spans="1:6" ht="12.75" customHeight="1" x14ac:dyDescent="0.2">
      <c r="A271" s="62">
        <v>3722</v>
      </c>
      <c r="B271" s="64" t="s">
        <v>583</v>
      </c>
      <c r="C271" s="267" t="s">
        <v>584</v>
      </c>
      <c r="D271" s="193">
        <v>715.4</v>
      </c>
      <c r="E271" s="193"/>
      <c r="F271" s="44">
        <f t="shared" si="59"/>
        <v>0</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9500</v>
      </c>
      <c r="E273" s="59">
        <f t="shared" si="60"/>
        <v>7000</v>
      </c>
      <c r="F273" s="44">
        <f t="shared" ref="F273:F277" si="61">IF(D273&lt;&gt;0,IF(E273/D273&gt;=100,"&gt;&gt;100",E273/D273*100),"-")</f>
        <v>73.68421052631578</v>
      </c>
    </row>
    <row r="274" spans="1:6" ht="12.75" customHeight="1" x14ac:dyDescent="0.2">
      <c r="A274" s="62">
        <v>381</v>
      </c>
      <c r="B274" s="63" t="s">
        <v>589</v>
      </c>
      <c r="C274" s="267" t="s">
        <v>590</v>
      </c>
      <c r="D274" s="59">
        <f t="shared" ref="D274:E274" si="62">SUM(D275:D277)</f>
        <v>9500</v>
      </c>
      <c r="E274" s="59">
        <f t="shared" si="62"/>
        <v>3000</v>
      </c>
      <c r="F274" s="44">
        <f t="shared" si="61"/>
        <v>31.578947368421051</v>
      </c>
    </row>
    <row r="275" spans="1:6" ht="12.75" customHeight="1" x14ac:dyDescent="0.2">
      <c r="A275" s="62">
        <v>3811</v>
      </c>
      <c r="B275" s="63" t="s">
        <v>591</v>
      </c>
      <c r="C275" s="267" t="s">
        <v>592</v>
      </c>
      <c r="D275" s="193">
        <v>9500</v>
      </c>
      <c r="E275" s="193">
        <v>3000</v>
      </c>
      <c r="F275" s="44">
        <f t="shared" si="61"/>
        <v>31.578947368421051</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4000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v>4000</v>
      </c>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152524.54</v>
      </c>
      <c r="E299" s="59">
        <f>E152-E297+E298</f>
        <v>227257.16000000003</v>
      </c>
      <c r="F299" s="44">
        <f t="shared" si="68"/>
        <v>148.99711220240363</v>
      </c>
    </row>
    <row r="300" spans="1:6" ht="12.75" customHeight="1" x14ac:dyDescent="0.2">
      <c r="A300" s="62" t="s">
        <v>630</v>
      </c>
      <c r="B300" s="63" t="s">
        <v>641</v>
      </c>
      <c r="C300" s="267" t="s">
        <v>642</v>
      </c>
      <c r="D300" s="59">
        <f>IF(D6&gt;=D299,D6-D299,0)</f>
        <v>168508.49999999997</v>
      </c>
      <c r="E300" s="59">
        <f>IF(E6&gt;=E299,E6-E299,0)</f>
        <v>223667.55999999988</v>
      </c>
      <c r="F300" s="44">
        <f t="shared" si="68"/>
        <v>132.73369592631821</v>
      </c>
    </row>
    <row r="301" spans="1:6" ht="12.75" customHeight="1" x14ac:dyDescent="0.2">
      <c r="A301" s="62" t="s">
        <v>630</v>
      </c>
      <c r="B301" s="63" t="s">
        <v>643</v>
      </c>
      <c r="C301" s="267" t="s">
        <v>644</v>
      </c>
      <c r="D301" s="59">
        <f>IF(D299&gt;=D6,D299-D6,0)</f>
        <v>0</v>
      </c>
      <c r="E301" s="59">
        <f>IF(E299&gt;=E6,E299-E6,0)</f>
        <v>0</v>
      </c>
      <c r="F301" s="44" t="str">
        <f t="shared" si="68"/>
        <v>-</v>
      </c>
    </row>
    <row r="302" spans="1:6" ht="12.75" customHeight="1" x14ac:dyDescent="0.2">
      <c r="A302" s="62">
        <v>92211</v>
      </c>
      <c r="B302" s="63" t="s">
        <v>645</v>
      </c>
      <c r="C302" s="267" t="s">
        <v>646</v>
      </c>
      <c r="D302" s="193">
        <v>369594.5</v>
      </c>
      <c r="E302" s="193">
        <v>764744.53</v>
      </c>
      <c r="F302" s="44">
        <f t="shared" si="68"/>
        <v>206.91447789401627</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33324.660000000003</v>
      </c>
      <c r="E304" s="193">
        <v>23367.33</v>
      </c>
      <c r="F304" s="44">
        <f t="shared" si="68"/>
        <v>70.120235285221213</v>
      </c>
    </row>
    <row r="305" spans="1:6" ht="12" x14ac:dyDescent="0.2">
      <c r="A305" s="62">
        <v>9661</v>
      </c>
      <c r="B305" s="228" t="s">
        <v>651</v>
      </c>
      <c r="C305" s="267" t="s">
        <v>652</v>
      </c>
      <c r="D305" s="193">
        <v>0</v>
      </c>
      <c r="E305" s="193"/>
      <c r="F305" s="44" t="str">
        <f t="shared" si="68"/>
        <v>-</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55422.41</v>
      </c>
      <c r="E360" s="59">
        <f t="shared" si="86"/>
        <v>380130.67000000004</v>
      </c>
      <c r="F360" s="44">
        <f t="shared" si="72"/>
        <v>685.87899732256324</v>
      </c>
    </row>
    <row r="361" spans="1:6" ht="12.75" customHeight="1" x14ac:dyDescent="0.2">
      <c r="A361" s="62">
        <v>41</v>
      </c>
      <c r="B361" s="63" t="s">
        <v>762</v>
      </c>
      <c r="C361" s="267" t="s">
        <v>763</v>
      </c>
      <c r="D361" s="59">
        <f t="shared" ref="D361:E361" si="87">D362+D366</f>
        <v>7798.75</v>
      </c>
      <c r="E361" s="59">
        <f t="shared" si="87"/>
        <v>25000</v>
      </c>
      <c r="F361" s="44">
        <f t="shared" si="72"/>
        <v>320.56419297964413</v>
      </c>
    </row>
    <row r="362" spans="1:6" ht="12.75" customHeight="1" x14ac:dyDescent="0.2">
      <c r="A362" s="62">
        <v>411</v>
      </c>
      <c r="B362" s="63" t="s">
        <v>764</v>
      </c>
      <c r="C362" s="267" t="s">
        <v>765</v>
      </c>
      <c r="D362" s="59">
        <f t="shared" ref="D362:E362" si="88">SUM(D363:D365)</f>
        <v>0</v>
      </c>
      <c r="E362" s="59">
        <f t="shared" si="88"/>
        <v>25000</v>
      </c>
      <c r="F362" s="44" t="str">
        <f t="shared" si="72"/>
        <v>-</v>
      </c>
    </row>
    <row r="363" spans="1:6" ht="12.75" customHeight="1" x14ac:dyDescent="0.2">
      <c r="A363" s="62">
        <v>4111</v>
      </c>
      <c r="B363" s="63" t="s">
        <v>662</v>
      </c>
      <c r="C363" s="267" t="s">
        <v>766</v>
      </c>
      <c r="D363" s="193">
        <v>0</v>
      </c>
      <c r="E363" s="193">
        <v>25000</v>
      </c>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7798.75</v>
      </c>
      <c r="E366" s="59">
        <f t="shared" si="89"/>
        <v>0</v>
      </c>
      <c r="F366" s="44">
        <f t="shared" si="72"/>
        <v>0</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7798.75</v>
      </c>
      <c r="E372" s="193"/>
      <c r="F372" s="44">
        <f t="shared" si="72"/>
        <v>0</v>
      </c>
    </row>
    <row r="373" spans="1:6" ht="24" x14ac:dyDescent="0.2">
      <c r="A373" s="62">
        <v>42</v>
      </c>
      <c r="B373" s="182" t="s">
        <v>778</v>
      </c>
      <c r="C373" s="267" t="s">
        <v>779</v>
      </c>
      <c r="D373" s="59">
        <f t="shared" ref="D373:E373" si="90">D374+D379+D388+D393+D398+D401</f>
        <v>35808.660000000003</v>
      </c>
      <c r="E373" s="59">
        <f t="shared" si="90"/>
        <v>348841.29000000004</v>
      </c>
      <c r="F373" s="44">
        <f t="shared" si="72"/>
        <v>974.18135724710169</v>
      </c>
    </row>
    <row r="374" spans="1:6" ht="12.75" customHeight="1" x14ac:dyDescent="0.2">
      <c r="A374" s="62">
        <v>421</v>
      </c>
      <c r="B374" s="63" t="s">
        <v>780</v>
      </c>
      <c r="C374" s="267" t="s">
        <v>781</v>
      </c>
      <c r="D374" s="59">
        <f t="shared" ref="D374:E374" si="91">SUM(D375:D378)</f>
        <v>3313.5</v>
      </c>
      <c r="E374" s="59">
        <f t="shared" si="91"/>
        <v>306450.46000000002</v>
      </c>
      <c r="F374" s="44">
        <f t="shared" si="72"/>
        <v>9248.5426286404108</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v>10031.879999999999</v>
      </c>
      <c r="F376" s="44" t="str">
        <f t="shared" si="72"/>
        <v>-</v>
      </c>
    </row>
    <row r="377" spans="1:6" ht="12.75" customHeight="1" x14ac:dyDescent="0.2">
      <c r="A377" s="62">
        <v>4213</v>
      </c>
      <c r="B377" s="63" t="s">
        <v>690</v>
      </c>
      <c r="C377" s="267" t="s">
        <v>784</v>
      </c>
      <c r="D377" s="193">
        <v>1750</v>
      </c>
      <c r="E377" s="193"/>
      <c r="F377" s="44">
        <f t="shared" si="72"/>
        <v>0</v>
      </c>
    </row>
    <row r="378" spans="1:6" ht="12.75" customHeight="1" x14ac:dyDescent="0.2">
      <c r="A378" s="62">
        <v>4214</v>
      </c>
      <c r="B378" s="63" t="s">
        <v>692</v>
      </c>
      <c r="C378" s="267" t="s">
        <v>785</v>
      </c>
      <c r="D378" s="193">
        <v>1563.5</v>
      </c>
      <c r="E378" s="193">
        <v>296418.58</v>
      </c>
      <c r="F378" s="44" t="str">
        <f t="shared" si="72"/>
        <v>&gt;&gt;100</v>
      </c>
    </row>
    <row r="379" spans="1:6" ht="12.75" customHeight="1" x14ac:dyDescent="0.2">
      <c r="A379" s="62">
        <v>422</v>
      </c>
      <c r="B379" s="63" t="s">
        <v>786</v>
      </c>
      <c r="C379" s="267" t="s">
        <v>787</v>
      </c>
      <c r="D379" s="59">
        <f t="shared" ref="D379:E379" si="92">SUM(D380:D387)</f>
        <v>8807.66</v>
      </c>
      <c r="E379" s="59">
        <f t="shared" si="92"/>
        <v>3828.33</v>
      </c>
      <c r="F379" s="44">
        <f t="shared" si="72"/>
        <v>43.465914896805735</v>
      </c>
    </row>
    <row r="380" spans="1:6" ht="12.75" customHeight="1" x14ac:dyDescent="0.2">
      <c r="A380" s="62">
        <v>4221</v>
      </c>
      <c r="B380" s="63" t="s">
        <v>696</v>
      </c>
      <c r="C380" s="267" t="s">
        <v>788</v>
      </c>
      <c r="D380" s="193">
        <v>5447.18</v>
      </c>
      <c r="E380" s="193">
        <v>1988.16</v>
      </c>
      <c r="F380" s="44">
        <f t="shared" si="72"/>
        <v>36.498885661938843</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1335.25</v>
      </c>
      <c r="E382" s="193"/>
      <c r="F382" s="44">
        <f t="shared" si="72"/>
        <v>0</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2025.23</v>
      </c>
      <c r="E386" s="193">
        <v>1840.17</v>
      </c>
      <c r="F386" s="44">
        <f t="shared" si="72"/>
        <v>90.862272433254503</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23687.5</v>
      </c>
      <c r="E401" s="59">
        <f t="shared" si="96"/>
        <v>38562.5</v>
      </c>
      <c r="F401" s="44">
        <f t="shared" si="72"/>
        <v>162.79683377308706</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1687.5</v>
      </c>
      <c r="E403" s="193">
        <v>3375</v>
      </c>
      <c r="F403" s="44">
        <f t="shared" si="72"/>
        <v>200</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22000</v>
      </c>
      <c r="E405" s="193">
        <v>35187.5</v>
      </c>
      <c r="F405" s="44">
        <f t="shared" si="72"/>
        <v>159.94318181818181</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11815</v>
      </c>
      <c r="E412" s="59">
        <f t="shared" si="100"/>
        <v>6289.38</v>
      </c>
      <c r="F412" s="44">
        <f t="shared" si="72"/>
        <v>53.232162505289878</v>
      </c>
    </row>
    <row r="413" spans="1:6" ht="12.75" customHeight="1" x14ac:dyDescent="0.2">
      <c r="A413" s="62">
        <v>451</v>
      </c>
      <c r="B413" s="63" t="s">
        <v>833</v>
      </c>
      <c r="C413" s="267" t="s">
        <v>834</v>
      </c>
      <c r="D413" s="193">
        <v>11815</v>
      </c>
      <c r="E413" s="193">
        <v>6289.38</v>
      </c>
      <c r="F413" s="44">
        <f t="shared" si="72"/>
        <v>53.232162505289878</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55422.41</v>
      </c>
      <c r="E418" s="59">
        <f t="shared" si="102"/>
        <v>380130.67000000004</v>
      </c>
      <c r="F418" s="44">
        <f t="shared" si="72"/>
        <v>685.87899732256324</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355663.26</v>
      </c>
      <c r="E420" s="193">
        <v>758742.41</v>
      </c>
      <c r="F420" s="44">
        <f t="shared" si="72"/>
        <v>213.33168064646318</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321033.03999999998</v>
      </c>
      <c r="E422" s="59">
        <f>E6+E308</f>
        <v>450924.71999999991</v>
      </c>
      <c r="F422" s="44">
        <f t="shared" si="72"/>
        <v>140.46053328342776</v>
      </c>
    </row>
    <row r="423" spans="1:6" ht="12.75" customHeight="1" x14ac:dyDescent="0.2">
      <c r="A423" s="62" t="s">
        <v>630</v>
      </c>
      <c r="B423" s="63" t="s">
        <v>853</v>
      </c>
      <c r="C423" s="267" t="s">
        <v>854</v>
      </c>
      <c r="D423" s="59">
        <f t="shared" ref="D423:E423" si="103">D299+D360</f>
        <v>207946.95</v>
      </c>
      <c r="E423" s="59">
        <f t="shared" si="103"/>
        <v>607387.83000000007</v>
      </c>
      <c r="F423" s="44">
        <f t="shared" si="72"/>
        <v>292.08787625882468</v>
      </c>
    </row>
    <row r="424" spans="1:6" ht="12.75" customHeight="1" x14ac:dyDescent="0.2">
      <c r="A424" s="62" t="s">
        <v>630</v>
      </c>
      <c r="B424" s="63" t="s">
        <v>855</v>
      </c>
      <c r="C424" s="267" t="s">
        <v>856</v>
      </c>
      <c r="D424" s="59">
        <f t="shared" ref="D424:E424" si="104">IF(D422&gt;=D423,D422-D423,0)</f>
        <v>113086.08999999997</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156463.11000000016</v>
      </c>
      <c r="F425" s="44" t="str">
        <f t="shared" si="72"/>
        <v>-</v>
      </c>
    </row>
    <row r="426" spans="1:6" ht="12.75" customHeight="1" x14ac:dyDescent="0.2">
      <c r="A426" s="271" t="s">
        <v>859</v>
      </c>
      <c r="B426" s="182" t="s">
        <v>860</v>
      </c>
      <c r="C426" s="272" t="s">
        <v>861</v>
      </c>
      <c r="D426" s="59">
        <f t="shared" ref="D426:E426" si="106">IF(D302-D303+D419-D420&gt;=0,D302-D303+D419-D420,0)</f>
        <v>13931.239999999991</v>
      </c>
      <c r="E426" s="59">
        <f t="shared" si="106"/>
        <v>6002.1199999999953</v>
      </c>
      <c r="F426" s="44">
        <f t="shared" si="72"/>
        <v>43.083889158466867</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33324.660000000003</v>
      </c>
      <c r="E428" s="80">
        <f t="shared" si="108"/>
        <v>23367.33</v>
      </c>
      <c r="F428" s="60">
        <f t="shared" si="72"/>
        <v>70.120235285221213</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77034.91</v>
      </c>
      <c r="E430" s="59">
        <f>E431+E466+E479+E491+E522</f>
        <v>76835.87</v>
      </c>
      <c r="F430" s="44">
        <f t="shared" ref="F430:F651" si="109">IF(D430&lt;&gt;0,IF(E430/D430&gt;=100,"&gt;&gt;100",E430/D430*100),"-")</f>
        <v>99.741623635310262</v>
      </c>
    </row>
    <row r="431" spans="1:6" ht="24" x14ac:dyDescent="0.2">
      <c r="A431" s="62">
        <v>81</v>
      </c>
      <c r="B431" s="181" t="s">
        <v>870</v>
      </c>
      <c r="C431" s="267" t="s">
        <v>871</v>
      </c>
      <c r="D431" s="59">
        <f t="shared" ref="D431:E431" si="110">D432+D437+D440+D444+D445+D452+D457+D465</f>
        <v>304.52999999999997</v>
      </c>
      <c r="E431" s="59">
        <f t="shared" si="110"/>
        <v>105.51</v>
      </c>
      <c r="F431" s="44">
        <f t="shared" si="109"/>
        <v>34.646832824352288</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304.52999999999997</v>
      </c>
      <c r="E437" s="59">
        <f t="shared" si="112"/>
        <v>105.51</v>
      </c>
      <c r="F437" s="44">
        <f t="shared" si="109"/>
        <v>34.646832824352288</v>
      </c>
    </row>
    <row r="438" spans="1:6" ht="24" x14ac:dyDescent="0.2">
      <c r="A438" s="62">
        <v>8121</v>
      </c>
      <c r="B438" s="182" t="s">
        <v>884</v>
      </c>
      <c r="C438" s="267" t="s">
        <v>885</v>
      </c>
      <c r="D438" s="193">
        <v>304.52999999999997</v>
      </c>
      <c r="E438" s="193">
        <v>105.51</v>
      </c>
      <c r="F438" s="44">
        <f t="shared" si="109"/>
        <v>34.646832824352288</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76730.38</v>
      </c>
      <c r="E491" s="59">
        <f t="shared" si="126"/>
        <v>76730.36</v>
      </c>
      <c r="F491" s="44">
        <f t="shared" si="109"/>
        <v>99.999973934704869</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76730.38</v>
      </c>
      <c r="E497" s="59">
        <f t="shared" si="128"/>
        <v>76730.36</v>
      </c>
      <c r="F497" s="44">
        <f t="shared" si="109"/>
        <v>99.999973934704869</v>
      </c>
    </row>
    <row r="498" spans="1:6" ht="12.75" customHeight="1" x14ac:dyDescent="0.2">
      <c r="A498" s="62">
        <v>8422</v>
      </c>
      <c r="B498" s="63" t="s">
        <v>1004</v>
      </c>
      <c r="C498" s="267" t="s">
        <v>1005</v>
      </c>
      <c r="D498" s="193">
        <v>76730.38</v>
      </c>
      <c r="E498" s="193">
        <v>76730.36</v>
      </c>
      <c r="F498" s="44">
        <f t="shared" si="109"/>
        <v>99.999973934704869</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55.05</v>
      </c>
      <c r="E535" s="59">
        <f>E536+E571+E584+E597+E629</f>
        <v>0</v>
      </c>
      <c r="F535" s="44">
        <f t="shared" si="109"/>
        <v>0</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55.05</v>
      </c>
      <c r="E597" s="59">
        <f t="shared" si="152"/>
        <v>0</v>
      </c>
      <c r="F597" s="44">
        <f t="shared" si="109"/>
        <v>0</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55.05</v>
      </c>
      <c r="E621" s="59">
        <f t="shared" si="158"/>
        <v>0</v>
      </c>
      <c r="F621" s="44">
        <f t="shared" si="109"/>
        <v>0</v>
      </c>
    </row>
    <row r="622" spans="1:6" ht="12.75" customHeight="1" x14ac:dyDescent="0.2">
      <c r="A622" s="62">
        <v>5471</v>
      </c>
      <c r="B622" s="63" t="s">
        <v>1242</v>
      </c>
      <c r="C622" s="267" t="s">
        <v>1243</v>
      </c>
      <c r="D622" s="193">
        <v>55.05</v>
      </c>
      <c r="E622" s="193"/>
      <c r="F622" s="44">
        <f t="shared" si="109"/>
        <v>0</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76979.86</v>
      </c>
      <c r="E639" s="59">
        <f>IF(E430-E535&gt;=0,E430-E535,0)</f>
        <v>76835.87</v>
      </c>
      <c r="F639" s="44">
        <f t="shared" si="109"/>
        <v>99.812951075774876</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180698.37</v>
      </c>
      <c r="E641" s="193">
        <v>92733.27</v>
      </c>
      <c r="F641" s="44">
        <f t="shared" si="109"/>
        <v>51.319372720406939</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398067.94999999995</v>
      </c>
      <c r="E643" s="59">
        <f>E422+E430</f>
        <v>527760.58999999985</v>
      </c>
      <c r="F643" s="44">
        <f t="shared" si="109"/>
        <v>132.58052802291667</v>
      </c>
    </row>
    <row r="644" spans="1:6" ht="12.75" customHeight="1" x14ac:dyDescent="0.2">
      <c r="A644" s="62" t="s">
        <v>630</v>
      </c>
      <c r="B644" s="63" t="s">
        <v>1286</v>
      </c>
      <c r="C644" s="267" t="s">
        <v>1287</v>
      </c>
      <c r="D644" s="59">
        <f>D423+D535</f>
        <v>208002</v>
      </c>
      <c r="E644" s="59">
        <f>E423+E535</f>
        <v>607387.83000000007</v>
      </c>
      <c r="F644" s="44">
        <f t="shared" si="109"/>
        <v>292.01057201373067</v>
      </c>
    </row>
    <row r="645" spans="1:6" ht="12.75" customHeight="1" x14ac:dyDescent="0.2">
      <c r="A645" s="62" t="s">
        <v>630</v>
      </c>
      <c r="B645" s="63" t="s">
        <v>1288</v>
      </c>
      <c r="C645" s="267" t="s">
        <v>1289</v>
      </c>
      <c r="D645" s="59">
        <f t="shared" ref="D645:E645" si="163">IF(D643&gt;=D644,D643-D644,0)</f>
        <v>190065.94999999995</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79627.240000000224</v>
      </c>
      <c r="F646" s="44" t="str">
        <f t="shared" si="109"/>
        <v>-</v>
      </c>
    </row>
    <row r="647" spans="1:6" ht="24" x14ac:dyDescent="0.2">
      <c r="A647" s="271" t="s">
        <v>1292</v>
      </c>
      <c r="B647" s="63" t="s">
        <v>1293</v>
      </c>
      <c r="C647" s="272" t="s">
        <v>1292</v>
      </c>
      <c r="D647" s="59">
        <f>IF(D426-D427+D641-D642&gt;=0,D426-D427+D641-D642,0)</f>
        <v>194629.61</v>
      </c>
      <c r="E647" s="59">
        <f>IF(E426-E427+E641-E642&gt;=0,E426-E427+E641-E642,0)</f>
        <v>98735.39</v>
      </c>
      <c r="F647" s="44">
        <f t="shared" si="109"/>
        <v>50.729891510341105</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384695.55999999994</v>
      </c>
      <c r="E649" s="59">
        <f t="shared" si="165"/>
        <v>19108.149999999776</v>
      </c>
      <c r="F649" s="44">
        <f t="shared" si="109"/>
        <v>4.967083581624852</v>
      </c>
    </row>
    <row r="650" spans="1:6" ht="24" x14ac:dyDescent="0.2">
      <c r="A650" s="62" t="s">
        <v>630</v>
      </c>
      <c r="B650" s="63" t="s">
        <v>1298</v>
      </c>
      <c r="C650" s="267" t="s">
        <v>1299</v>
      </c>
      <c r="D650" s="59">
        <f t="shared" ref="D650:E650" si="166">IF(D646+D648-D645-D647&gt;=0,D646+D648-D645-D647,0)</f>
        <v>0</v>
      </c>
      <c r="E650" s="59">
        <f t="shared" si="166"/>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319084.15999999997</v>
      </c>
      <c r="E653" s="193">
        <v>198197.15</v>
      </c>
      <c r="F653" s="44">
        <f t="shared" ref="F653:F740" si="167">IF(D653&lt;&gt;0,IF(E653/D653&gt;=100,"&gt;&gt;100",E653/D653*100),"-")</f>
        <v>62.114380732656869</v>
      </c>
    </row>
    <row r="654" spans="1:6" ht="12.75" customHeight="1" x14ac:dyDescent="0.2">
      <c r="A654" s="62" t="s">
        <v>1305</v>
      </c>
      <c r="B654" s="63" t="s">
        <v>1306</v>
      </c>
      <c r="C654" s="267" t="s">
        <v>1305</v>
      </c>
      <c r="D654" s="193">
        <v>410297.57</v>
      </c>
      <c r="E654" s="193">
        <v>545944.81000000006</v>
      </c>
      <c r="F654" s="44">
        <f t="shared" si="167"/>
        <v>133.06069787349705</v>
      </c>
    </row>
    <row r="655" spans="1:6" ht="12.75" customHeight="1" x14ac:dyDescent="0.2">
      <c r="A655" s="62" t="s">
        <v>1307</v>
      </c>
      <c r="B655" s="63" t="s">
        <v>1308</v>
      </c>
      <c r="C655" s="267" t="s">
        <v>1307</v>
      </c>
      <c r="D655" s="193">
        <v>220801.26</v>
      </c>
      <c r="E655" s="193">
        <v>593409.68999999994</v>
      </c>
      <c r="F655" s="44">
        <f t="shared" si="167"/>
        <v>268.75285494294729</v>
      </c>
    </row>
    <row r="656" spans="1:6" ht="24" x14ac:dyDescent="0.2">
      <c r="A656" s="62">
        <v>11</v>
      </c>
      <c r="B656" s="63" t="s">
        <v>1309</v>
      </c>
      <c r="C656" s="267" t="s">
        <v>1310</v>
      </c>
      <c r="D656" s="59">
        <f t="shared" ref="D656:E656" si="168">+D653+D654-D655</f>
        <v>508580.47</v>
      </c>
      <c r="E656" s="59">
        <f t="shared" si="168"/>
        <v>150732.27000000014</v>
      </c>
      <c r="F656" s="44">
        <f t="shared" si="167"/>
        <v>29.637840792431557</v>
      </c>
    </row>
    <row r="657" spans="1:6" ht="24" x14ac:dyDescent="0.2">
      <c r="A657" s="62" t="s">
        <v>630</v>
      </c>
      <c r="B657" s="63" t="s">
        <v>1311</v>
      </c>
      <c r="C657" s="267" t="s">
        <v>1312</v>
      </c>
      <c r="D657" s="273">
        <v>4</v>
      </c>
      <c r="E657" s="273">
        <v>19</v>
      </c>
      <c r="F657" s="44">
        <f t="shared" si="167"/>
        <v>475</v>
      </c>
    </row>
    <row r="658" spans="1:6" ht="24" x14ac:dyDescent="0.2">
      <c r="A658" s="62" t="s">
        <v>630</v>
      </c>
      <c r="B658" s="63" t="s">
        <v>1313</v>
      </c>
      <c r="C658" s="267" t="s">
        <v>1314</v>
      </c>
      <c r="D658" s="273">
        <v>0</v>
      </c>
      <c r="E658" s="273"/>
      <c r="F658" s="44" t="str">
        <f t="shared" si="167"/>
        <v>-</v>
      </c>
    </row>
    <row r="659" spans="1:6" ht="12.75" customHeight="1" x14ac:dyDescent="0.2">
      <c r="A659" s="62" t="s">
        <v>630</v>
      </c>
      <c r="B659" s="63" t="s">
        <v>1315</v>
      </c>
      <c r="C659" s="267" t="s">
        <v>1316</v>
      </c>
      <c r="D659" s="273">
        <v>4</v>
      </c>
      <c r="E659" s="273">
        <v>19</v>
      </c>
      <c r="F659" s="44">
        <f t="shared" si="167"/>
        <v>475</v>
      </c>
    </row>
    <row r="660" spans="1:6" ht="12.75" customHeight="1" x14ac:dyDescent="0.2">
      <c r="A660" s="62" t="s">
        <v>630</v>
      </c>
      <c r="B660" s="63" t="s">
        <v>1317</v>
      </c>
      <c r="C660" s="267" t="s">
        <v>1318</v>
      </c>
      <c r="D660" s="273">
        <v>0</v>
      </c>
      <c r="E660" s="273"/>
      <c r="F660" s="44" t="str">
        <f t="shared" si="167"/>
        <v>-</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v>3440.96</v>
      </c>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132139.92000000001</v>
      </c>
      <c r="E669" s="193">
        <v>43740</v>
      </c>
      <c r="F669" s="44">
        <f t="shared" si="167"/>
        <v>33.101276283503118</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6986.64</v>
      </c>
      <c r="E673" s="193">
        <v>44200</v>
      </c>
      <c r="F673" s="44">
        <f t="shared" si="167"/>
        <v>632.6360024274901</v>
      </c>
    </row>
    <row r="674" spans="1:6" ht="12.75" customHeight="1" x14ac:dyDescent="0.2">
      <c r="A674" s="62">
        <v>63322</v>
      </c>
      <c r="B674" s="63" t="s">
        <v>1346</v>
      </c>
      <c r="C674" s="267" t="s">
        <v>1347</v>
      </c>
      <c r="D674" s="193">
        <v>0</v>
      </c>
      <c r="E674" s="193">
        <v>15000</v>
      </c>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43302.66</v>
      </c>
      <c r="E702" s="191">
        <v>56173.32</v>
      </c>
      <c r="F702" s="70">
        <f t="shared" si="167"/>
        <v>129.72256207817253</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v>0.09</v>
      </c>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249.32</v>
      </c>
      <c r="E734" s="191">
        <v>375.54</v>
      </c>
      <c r="F734" s="70">
        <f t="shared" si="167"/>
        <v>150.62570190919303</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v>1791.66</v>
      </c>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417.75</v>
      </c>
      <c r="E760" s="193">
        <v>562.95000000000005</v>
      </c>
      <c r="F760" s="44">
        <f t="shared" si="169"/>
        <v>134.75763016157993</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1539.26</v>
      </c>
      <c r="E782" s="191">
        <v>783.2</v>
      </c>
      <c r="F782" s="70">
        <f t="shared" si="169"/>
        <v>50.881592453516632</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1433.34</v>
      </c>
      <c r="E846" s="193">
        <v>1120</v>
      </c>
      <c r="F846" s="44">
        <f t="shared" si="169"/>
        <v>78.139171445714211</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1990.85</v>
      </c>
      <c r="E848" s="193">
        <v>1200</v>
      </c>
      <c r="F848" s="44">
        <f t="shared" si="169"/>
        <v>60.275761609362831</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398.14</v>
      </c>
      <c r="E850" s="193">
        <v>46.38</v>
      </c>
      <c r="F850" s="44">
        <f t="shared" si="169"/>
        <v>11.649168634148793</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715.4</v>
      </c>
      <c r="E855" s="193"/>
      <c r="F855" s="44">
        <f t="shared" si="169"/>
        <v>0</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76730.38</v>
      </c>
      <c r="E906" s="191">
        <v>76730.36</v>
      </c>
      <c r="F906" s="70">
        <f t="shared" si="169"/>
        <v>99.999973934704869</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55.05</v>
      </c>
      <c r="E995" s="191"/>
      <c r="F995" s="70">
        <f t="shared" si="169"/>
        <v>0</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disablePrompts="1"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37"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405332.65</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632143.49</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170152.49000000002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89401.94</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64868.81</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1255.9100000000001</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v>5259.45</v>
      </c>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v>2366.38</v>
      </c>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v>7000</v>
      </c>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380130.67</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76730.36</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v>76730.36</v>
      </c>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5129.97</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523703.16999999993</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197181.52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85862.31</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91685.23</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1993.02</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v>5259.45</v>
      </c>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v>5126.51</v>
      </c>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v>7000</v>
      </c>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v>255</v>
      </c>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311111.93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15409.72</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513772.97000000009</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37397.5</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635.41</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635.41</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v>635.41</v>
      </c>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36762.089999999997</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v>32687.5</v>
      </c>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v>4074.59</v>
      </c>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476375.47000000003</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32371.63</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36331.24</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v>380329.15</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27343.45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13</v>
      </c>
      <c r="G3" s="95">
        <f>IF(RefStr!C12&lt;&gt;"",INT(VALUE(MID(RefStr!C12,1,4))),0)</f>
        <v>2025</v>
      </c>
      <c r="H3" s="99">
        <f>IF(RefStr!C12&lt;&gt;"",INT(VALUE(MID(RefStr!C12,6,2))),0)</f>
        <v>3</v>
      </c>
      <c r="I3" s="100">
        <f>RefStr!C10*1</f>
        <v>22</v>
      </c>
      <c r="J3" s="101" t="str">
        <f>RefStr!H7</f>
        <v>DA</v>
      </c>
      <c r="K3" s="99" t="str">
        <f>RefStr!H9</f>
        <v>NE</v>
      </c>
      <c r="L3" s="99" t="str">
        <f>RefStr!H10</f>
        <v>NE</v>
      </c>
      <c r="M3" s="99" t="str">
        <f>RefStr!H8</f>
        <v>NE</v>
      </c>
      <c r="N3" s="99" t="str">
        <f>RefStr!H11</f>
        <v>DA</v>
      </c>
      <c r="O3" s="102">
        <f>RefStr!C6</f>
        <v>36887</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3214</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3223</v>
      </c>
      <c r="B23" s="378"/>
      <c r="C23" s="379"/>
      <c r="D23" s="94"/>
      <c r="E23" s="50">
        <f>SUM(E24:E297)</f>
        <v>0</v>
      </c>
      <c r="F23" s="50">
        <f>SUM(F24:F297)</f>
        <v>13</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3430</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3432</v>
      </c>
      <c r="D232" s="278"/>
      <c r="E232" s="279">
        <f>MAX(G232:K232)</f>
        <v>0</v>
      </c>
      <c r="F232" s="279">
        <f>MAX(L232:O232)</f>
        <v>1</v>
      </c>
      <c r="G232" s="279"/>
      <c r="H232" s="279"/>
      <c r="I232" s="279"/>
      <c r="J232" s="279"/>
      <c r="K232" s="279"/>
      <c r="L232" s="279">
        <f>IF(AND('PR-RAS'!D93&gt;0,'PR-RAS'!D711=0),1,0)</f>
        <v>1</v>
      </c>
      <c r="M232" s="279">
        <f>IF(AND('PR-RAS'!E93&gt;0,'PR-RAS'!E711=0),1,0)</f>
        <v>1</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3436</v>
      </c>
      <c r="D236" s="94"/>
      <c r="E236" s="50">
        <f t="shared" si="17"/>
        <v>0</v>
      </c>
      <c r="F236" s="50">
        <f t="shared" si="18"/>
        <v>1</v>
      </c>
      <c r="G236" s="50"/>
      <c r="H236" s="50"/>
      <c r="I236" s="50"/>
      <c r="J236" s="50"/>
      <c r="K236" s="50"/>
      <c r="L236" s="50">
        <f>IF(AND('PR-RAS'!D117&gt;0,SUM('PR-RAS'!D723:'PR-RAS'!D726)=0),1,0)</f>
        <v>1</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3438</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0</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3441</v>
      </c>
      <c r="D241" s="94"/>
      <c r="E241" s="50">
        <f t="shared" si="17"/>
        <v>0</v>
      </c>
      <c r="F241" s="50">
        <f t="shared" si="18"/>
        <v>1</v>
      </c>
      <c r="G241" s="50"/>
      <c r="H241" s="50"/>
      <c r="I241" s="50"/>
      <c r="J241" s="50"/>
      <c r="K241" s="50"/>
      <c r="L241" s="50">
        <f>IF(AND('PR-RAS'!D195&gt;0,'PR-RAS'!D741=0),1,0)</f>
        <v>1</v>
      </c>
      <c r="M241" s="50">
        <f>IF(AND('PR-RAS'!E195&gt;0,'PR-RAS'!E741=0),1,0)</f>
        <v>0</v>
      </c>
      <c r="N241" s="50"/>
      <c r="O241" s="50"/>
      <c r="P241" s="50"/>
    </row>
    <row r="242" spans="1:16" ht="30" customHeight="1" x14ac:dyDescent="0.2">
      <c r="A242" s="104">
        <v>185</v>
      </c>
      <c r="B242" s="105" t="str">
        <f t="shared" si="16"/>
        <v>O.K.</v>
      </c>
      <c r="C242" s="90" t="s">
        <v>3442</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0</v>
      </c>
      <c r="N243" s="50"/>
      <c r="O243" s="50"/>
      <c r="P243" s="50"/>
    </row>
    <row r="244" spans="1:16" ht="30" customHeight="1" x14ac:dyDescent="0.2">
      <c r="A244" s="104">
        <v>276</v>
      </c>
      <c r="B244" s="105" t="str">
        <f t="shared" si="16"/>
        <v>Provjera</v>
      </c>
      <c r="C244" s="90" t="s">
        <v>3444</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3446</v>
      </c>
      <c r="D246" s="94"/>
      <c r="E246" s="50">
        <f t="shared" si="17"/>
        <v>0</v>
      </c>
      <c r="F246" s="50">
        <f t="shared" si="18"/>
        <v>1</v>
      </c>
      <c r="G246" s="50"/>
      <c r="H246" s="50"/>
      <c r="I246" s="50"/>
      <c r="J246" s="50"/>
      <c r="K246" s="50"/>
      <c r="L246" s="50">
        <f>IF(AND('PR-RAS'!D220&gt;0,'PR-RAS'!D776=0),1,0)</f>
        <v>0</v>
      </c>
      <c r="M246" s="50">
        <f>IF(AND('PR-RAS'!E220&gt;0,'PR-RAS'!E776=0),1,0)</f>
        <v>1</v>
      </c>
      <c r="N246" s="50"/>
      <c r="O246" s="50"/>
      <c r="P246" s="50"/>
    </row>
    <row r="247" spans="1:16" ht="30" customHeight="1" x14ac:dyDescent="0.2">
      <c r="A247" s="104">
        <v>189</v>
      </c>
      <c r="B247" s="105" t="str">
        <f t="shared" si="16"/>
        <v>Provjera</v>
      </c>
      <c r="C247" s="90" t="s">
        <v>3447</v>
      </c>
      <c r="D247" s="94"/>
      <c r="E247" s="50">
        <f t="shared" si="17"/>
        <v>0</v>
      </c>
      <c r="F247" s="50">
        <f t="shared" si="18"/>
        <v>1</v>
      </c>
      <c r="G247" s="50"/>
      <c r="H247" s="50"/>
      <c r="I247" s="50"/>
      <c r="J247" s="50"/>
      <c r="K247" s="50"/>
      <c r="L247" s="50">
        <f>IF(AND('PR-RAS'!D275&gt;0,'PR-RAS'!D856=0),1,0)</f>
        <v>1</v>
      </c>
      <c r="M247" s="50">
        <f>IF(AND('PR-RAS'!E275&gt;0,'PR-RAS'!E856=0),1,0)</f>
        <v>1</v>
      </c>
      <c r="N247" s="50"/>
      <c r="O247" s="50"/>
      <c r="P247" s="50"/>
    </row>
    <row r="248" spans="1:16" ht="33" customHeight="1" x14ac:dyDescent="0.2">
      <c r="A248" s="104">
        <v>190</v>
      </c>
      <c r="B248" s="105" t="str">
        <f t="shared" si="16"/>
        <v>Provjera</v>
      </c>
      <c r="C248" s="90" t="s">
        <v>3448</v>
      </c>
      <c r="D248" s="94"/>
      <c r="E248" s="50">
        <f t="shared" si="17"/>
        <v>0</v>
      </c>
      <c r="F248" s="50">
        <f t="shared" si="18"/>
        <v>1</v>
      </c>
      <c r="G248" s="50"/>
      <c r="H248" s="50"/>
      <c r="I248" s="50"/>
      <c r="J248" s="50"/>
      <c r="K248" s="50"/>
      <c r="L248" s="50">
        <f>IF(AND('PR-RAS'!D438&gt;0,SUM('PR-RAS'!D873:D873)=0),1,0)</f>
        <v>1</v>
      </c>
      <c r="M248" s="50">
        <f>IF(AND('PR-RAS'!E438&gt;0,SUM('PR-RAS'!E873:E873)=0),1,0)</f>
        <v>1</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3493</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3541</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3543</v>
      </c>
      <c r="B1" s="387"/>
      <c r="C1" s="387"/>
    </row>
    <row r="2" spans="1:16" ht="33" customHeight="1" x14ac:dyDescent="0.2">
      <c r="A2" s="388" t="s">
        <v>3544</v>
      </c>
      <c r="B2" s="389"/>
      <c r="C2" s="386"/>
      <c r="D2" s="4"/>
      <c r="E2" s="4"/>
      <c r="F2" s="4"/>
      <c r="G2" s="4"/>
      <c r="H2" s="4"/>
      <c r="I2" s="4"/>
      <c r="J2" s="4"/>
      <c r="K2" s="4"/>
      <c r="L2" s="4"/>
      <c r="M2" s="4"/>
      <c r="N2" s="4"/>
      <c r="O2" s="4"/>
      <c r="P2" s="4"/>
    </row>
    <row r="3" spans="1:16" ht="18.75" customHeight="1" x14ac:dyDescent="0.2">
      <c r="A3" s="232" t="s">
        <v>3545</v>
      </c>
      <c r="B3" s="390" t="s">
        <v>3546</v>
      </c>
      <c r="C3" s="386"/>
      <c r="D3" s="4"/>
      <c r="E3" s="4"/>
      <c r="F3" s="4"/>
      <c r="G3" s="4"/>
      <c r="H3" s="4"/>
      <c r="I3" s="4"/>
      <c r="J3" s="4"/>
      <c r="K3" s="4"/>
      <c r="L3" s="4"/>
      <c r="M3" s="4"/>
      <c r="N3" s="4"/>
      <c r="O3" s="4"/>
      <c r="P3" s="4"/>
    </row>
    <row r="4" spans="1:16" ht="37.5" hidden="1" customHeight="1" x14ac:dyDescent="0.2">
      <c r="A4" s="233" t="s">
        <v>3547</v>
      </c>
      <c r="B4" s="385" t="s">
        <v>3548</v>
      </c>
      <c r="C4" s="386"/>
      <c r="D4" s="4"/>
      <c r="E4" s="4"/>
      <c r="F4" s="4"/>
      <c r="G4" s="4"/>
      <c r="H4" s="4"/>
      <c r="I4" s="4"/>
      <c r="J4" s="4"/>
      <c r="K4" s="4"/>
      <c r="L4" s="4"/>
      <c r="M4" s="4"/>
      <c r="N4" s="4"/>
      <c r="O4" s="4"/>
      <c r="P4" s="4"/>
    </row>
    <row r="5" spans="1:16" ht="48" hidden="1" customHeight="1" x14ac:dyDescent="0.2">
      <c r="A5" s="233" t="s">
        <v>3547</v>
      </c>
      <c r="B5" s="385" t="s">
        <v>3549</v>
      </c>
      <c r="C5" s="386"/>
      <c r="D5" s="4"/>
      <c r="E5" s="4"/>
      <c r="F5" s="4"/>
      <c r="G5" s="4"/>
      <c r="H5" s="4"/>
      <c r="I5" s="4"/>
      <c r="J5" s="4"/>
      <c r="K5" s="4"/>
      <c r="L5" s="4"/>
      <c r="M5" s="4"/>
      <c r="N5" s="4"/>
      <c r="O5" s="4"/>
      <c r="P5" s="4"/>
    </row>
    <row r="6" spans="1:16" ht="59.25" hidden="1" customHeight="1" x14ac:dyDescent="0.2">
      <c r="A6" s="233" t="s">
        <v>3547</v>
      </c>
      <c r="B6" s="385" t="s">
        <v>3550</v>
      </c>
      <c r="C6" s="386"/>
      <c r="D6" s="4"/>
      <c r="E6" s="4"/>
      <c r="F6" s="4"/>
      <c r="G6" s="4"/>
      <c r="H6" s="4"/>
      <c r="I6" s="4"/>
      <c r="J6" s="4"/>
      <c r="K6" s="4"/>
      <c r="L6" s="4"/>
      <c r="M6" s="4"/>
      <c r="N6" s="4"/>
      <c r="O6" s="4"/>
      <c r="P6" s="4"/>
    </row>
    <row r="7" spans="1:16" ht="48" hidden="1" customHeight="1" x14ac:dyDescent="0.2">
      <c r="A7" s="233" t="s">
        <v>3551</v>
      </c>
      <c r="B7" s="385" t="s">
        <v>3552</v>
      </c>
      <c r="C7" s="386"/>
      <c r="D7" s="4"/>
      <c r="E7" s="4"/>
      <c r="F7" s="4"/>
      <c r="G7" s="4"/>
      <c r="H7" s="4"/>
      <c r="I7" s="4"/>
      <c r="J7" s="4"/>
      <c r="K7" s="4"/>
      <c r="L7" s="4"/>
      <c r="M7" s="4"/>
      <c r="N7" s="4"/>
      <c r="O7" s="4"/>
      <c r="P7" s="4"/>
    </row>
    <row r="8" spans="1:16" ht="41.25" hidden="1" customHeight="1" x14ac:dyDescent="0.2">
      <c r="A8" s="233" t="s">
        <v>3553</v>
      </c>
      <c r="B8" s="385" t="s">
        <v>3554</v>
      </c>
      <c r="C8" s="386"/>
      <c r="D8" s="4"/>
      <c r="E8" s="4"/>
      <c r="F8" s="4"/>
      <c r="G8" s="4"/>
      <c r="H8" s="4"/>
      <c r="I8" s="4"/>
      <c r="J8" s="4"/>
      <c r="K8" s="4"/>
      <c r="L8" s="4"/>
      <c r="M8" s="4"/>
      <c r="N8" s="4"/>
      <c r="O8" s="4"/>
      <c r="P8" s="4"/>
    </row>
    <row r="9" spans="1:16" ht="59.25" hidden="1" customHeight="1" x14ac:dyDescent="0.2">
      <c r="A9" s="233" t="s">
        <v>3555</v>
      </c>
      <c r="B9" s="385" t="s">
        <v>3556</v>
      </c>
      <c r="C9" s="386"/>
      <c r="D9" s="4"/>
      <c r="E9" s="4"/>
      <c r="F9" s="4"/>
      <c r="G9" s="4"/>
      <c r="H9" s="4"/>
      <c r="I9" s="4"/>
      <c r="J9" s="4"/>
      <c r="K9" s="4"/>
      <c r="L9" s="4"/>
      <c r="M9" s="4"/>
      <c r="N9" s="4"/>
      <c r="O9" s="4"/>
      <c r="P9" s="4"/>
    </row>
    <row r="10" spans="1:16" ht="61.5" hidden="1" customHeight="1" x14ac:dyDescent="0.2">
      <c r="A10" s="233" t="s">
        <v>3555</v>
      </c>
      <c r="B10" s="385" t="s">
        <v>3557</v>
      </c>
      <c r="C10" s="386"/>
      <c r="D10" s="4"/>
      <c r="E10" s="4"/>
      <c r="F10" s="4"/>
      <c r="G10" s="4"/>
      <c r="H10" s="4"/>
      <c r="I10" s="4"/>
      <c r="J10" s="4"/>
      <c r="K10" s="4"/>
      <c r="L10" s="4"/>
      <c r="M10" s="4"/>
      <c r="N10" s="4"/>
      <c r="O10" s="4"/>
      <c r="P10" s="4"/>
    </row>
    <row r="11" spans="1:16" ht="43.5" hidden="1" customHeight="1" x14ac:dyDescent="0.2">
      <c r="A11" s="233" t="s">
        <v>3555</v>
      </c>
      <c r="B11" s="385" t="s">
        <v>3558</v>
      </c>
      <c r="C11" s="386"/>
      <c r="D11" s="4"/>
      <c r="E11" s="4"/>
      <c r="F11" s="4"/>
      <c r="G11" s="4"/>
      <c r="H11" s="4"/>
      <c r="I11" s="4"/>
      <c r="J11" s="4"/>
      <c r="K11" s="4"/>
      <c r="L11" s="4"/>
      <c r="M11" s="4"/>
      <c r="N11" s="4"/>
      <c r="O11" s="4"/>
      <c r="P11" s="4"/>
    </row>
    <row r="12" spans="1:16" ht="27.75" hidden="1" customHeight="1" x14ac:dyDescent="0.2">
      <c r="A12" s="233" t="s">
        <v>3559</v>
      </c>
      <c r="B12" s="385" t="s">
        <v>3560</v>
      </c>
      <c r="C12" s="386"/>
      <c r="D12" s="4"/>
      <c r="E12" s="4"/>
      <c r="F12" s="4"/>
      <c r="G12" s="4"/>
      <c r="H12" s="4"/>
      <c r="I12" s="4"/>
      <c r="J12" s="4"/>
      <c r="K12" s="4"/>
      <c r="L12" s="4"/>
      <c r="M12" s="4"/>
      <c r="N12" s="4"/>
      <c r="O12" s="4"/>
      <c r="P12" s="4"/>
    </row>
    <row r="13" spans="1:16" ht="27.75" hidden="1" customHeight="1" x14ac:dyDescent="0.2">
      <c r="A13" s="233" t="s">
        <v>3561</v>
      </c>
      <c r="B13" s="385" t="s">
        <v>3562</v>
      </c>
      <c r="C13" s="386"/>
      <c r="D13" s="4"/>
      <c r="E13" s="4"/>
      <c r="F13" s="4"/>
      <c r="G13" s="4"/>
      <c r="H13" s="4"/>
      <c r="I13" s="4"/>
      <c r="J13" s="4"/>
      <c r="K13" s="4"/>
      <c r="L13" s="4"/>
      <c r="M13" s="4"/>
      <c r="N13" s="4"/>
      <c r="O13" s="4"/>
      <c r="P13" s="4"/>
    </row>
    <row r="14" spans="1:16" ht="45.75" hidden="1" customHeight="1" x14ac:dyDescent="0.2">
      <c r="A14" s="233" t="s">
        <v>3563</v>
      </c>
      <c r="B14" s="385" t="s">
        <v>3564</v>
      </c>
      <c r="C14" s="386"/>
      <c r="D14" s="4"/>
      <c r="E14" s="4"/>
      <c r="F14" s="4"/>
      <c r="G14" s="4"/>
      <c r="H14" s="4"/>
      <c r="I14" s="4"/>
      <c r="J14" s="4"/>
      <c r="K14" s="4"/>
      <c r="L14" s="4"/>
      <c r="M14" s="4"/>
      <c r="N14" s="4"/>
      <c r="O14" s="4"/>
      <c r="P14" s="4"/>
    </row>
    <row r="15" spans="1:16" ht="45.75" hidden="1" customHeight="1" x14ac:dyDescent="0.2">
      <c r="A15" s="233" t="s">
        <v>3565</v>
      </c>
      <c r="B15" s="385" t="s">
        <v>3566</v>
      </c>
      <c r="C15" s="386"/>
      <c r="D15" s="4"/>
      <c r="E15" s="4"/>
      <c r="F15" s="4"/>
      <c r="G15" s="4"/>
      <c r="H15" s="4"/>
      <c r="I15" s="4"/>
      <c r="J15" s="4"/>
      <c r="K15" s="4"/>
      <c r="L15" s="4"/>
      <c r="M15" s="4"/>
      <c r="N15" s="4"/>
      <c r="O15" s="4"/>
      <c r="P15" s="4"/>
    </row>
    <row r="16" spans="1:16" ht="51" hidden="1" customHeight="1" x14ac:dyDescent="0.2">
      <c r="A16" s="233" t="s">
        <v>3567</v>
      </c>
      <c r="B16" s="385" t="s">
        <v>3568</v>
      </c>
      <c r="C16" s="386"/>
      <c r="D16" s="4"/>
      <c r="E16" s="4"/>
      <c r="F16" s="4"/>
      <c r="G16" s="4"/>
      <c r="H16" s="4"/>
      <c r="I16" s="4"/>
      <c r="J16" s="4"/>
      <c r="K16" s="4"/>
      <c r="L16" s="4"/>
      <c r="M16" s="4"/>
      <c r="N16" s="4"/>
      <c r="O16" s="4"/>
      <c r="P16" s="4"/>
    </row>
    <row r="17" spans="1:16" ht="27.75" hidden="1" customHeight="1" x14ac:dyDescent="0.2">
      <c r="A17" s="233" t="s">
        <v>3569</v>
      </c>
      <c r="B17" s="385" t="s">
        <v>3570</v>
      </c>
      <c r="C17" s="386"/>
      <c r="D17" s="4"/>
      <c r="E17" s="4"/>
      <c r="F17" s="4"/>
      <c r="G17" s="4"/>
      <c r="H17" s="4"/>
      <c r="I17" s="4"/>
      <c r="J17" s="4"/>
      <c r="K17" s="4"/>
      <c r="L17" s="4"/>
      <c r="M17" s="4"/>
      <c r="N17" s="4"/>
      <c r="O17" s="4"/>
      <c r="P17" s="4"/>
    </row>
    <row r="18" spans="1:16" ht="27.75" hidden="1" customHeight="1" x14ac:dyDescent="0.2">
      <c r="A18" s="233" t="s">
        <v>3571</v>
      </c>
      <c r="B18" s="385" t="s">
        <v>3572</v>
      </c>
      <c r="C18" s="386"/>
      <c r="D18" s="4"/>
      <c r="E18" s="4"/>
      <c r="F18" s="4"/>
      <c r="G18" s="4"/>
      <c r="H18" s="4"/>
      <c r="I18" s="4"/>
      <c r="J18" s="4"/>
      <c r="K18" s="4"/>
      <c r="L18" s="4"/>
      <c r="M18" s="4"/>
      <c r="N18" s="4"/>
      <c r="O18" s="4"/>
      <c r="P18" s="4"/>
    </row>
    <row r="19" spans="1:16" ht="45" hidden="1" customHeight="1" x14ac:dyDescent="0.2">
      <c r="A19" s="233" t="s">
        <v>3571</v>
      </c>
      <c r="B19" s="385" t="s">
        <v>3573</v>
      </c>
      <c r="C19" s="386"/>
      <c r="D19" s="4"/>
      <c r="E19" s="4"/>
      <c r="F19" s="4"/>
      <c r="G19" s="4"/>
      <c r="H19" s="4"/>
      <c r="I19" s="4"/>
      <c r="J19" s="4"/>
      <c r="K19" s="4"/>
      <c r="L19" s="4"/>
      <c r="M19" s="4"/>
      <c r="N19" s="4"/>
      <c r="O19" s="4"/>
      <c r="P19" s="4"/>
    </row>
    <row r="20" spans="1:16" ht="45" hidden="1" customHeight="1" x14ac:dyDescent="0.2">
      <c r="A20" s="233" t="s">
        <v>3574</v>
      </c>
      <c r="B20" s="385" t="s">
        <v>3575</v>
      </c>
      <c r="C20" s="386"/>
      <c r="D20" s="4"/>
      <c r="E20" s="4"/>
      <c r="F20" s="4"/>
      <c r="G20" s="4"/>
      <c r="H20" s="4"/>
      <c r="I20" s="4"/>
      <c r="J20" s="4"/>
      <c r="K20" s="4"/>
      <c r="L20" s="4"/>
      <c r="M20" s="4"/>
      <c r="N20" s="4"/>
      <c r="O20" s="4"/>
      <c r="P20" s="4"/>
    </row>
    <row r="21" spans="1:16" ht="30" hidden="1" customHeight="1" x14ac:dyDescent="0.2">
      <c r="A21" s="233" t="s">
        <v>3576</v>
      </c>
      <c r="B21" s="385" t="s">
        <v>3577</v>
      </c>
      <c r="C21" s="386"/>
      <c r="D21" s="4"/>
      <c r="E21" s="4"/>
      <c r="F21" s="4"/>
      <c r="G21" s="4"/>
      <c r="H21" s="4"/>
      <c r="I21" s="4"/>
      <c r="J21" s="4"/>
      <c r="K21" s="4"/>
      <c r="L21" s="4"/>
      <c r="M21" s="4"/>
      <c r="N21" s="4"/>
      <c r="O21" s="4"/>
      <c r="P21" s="4"/>
    </row>
    <row r="22" spans="1:16" ht="30" hidden="1" customHeight="1" x14ac:dyDescent="0.2">
      <c r="A22" s="233" t="s">
        <v>3578</v>
      </c>
      <c r="B22" s="385" t="s">
        <v>3579</v>
      </c>
      <c r="C22" s="386"/>
      <c r="D22" s="4"/>
      <c r="E22" s="4"/>
      <c r="F22" s="4"/>
      <c r="G22" s="4"/>
      <c r="H22" s="4"/>
      <c r="I22" s="4"/>
      <c r="J22" s="4"/>
      <c r="K22" s="4"/>
      <c r="L22" s="4"/>
      <c r="M22" s="4"/>
      <c r="N22" s="4"/>
      <c r="O22" s="4"/>
      <c r="P22" s="4"/>
    </row>
    <row r="23" spans="1:16" ht="30" hidden="1" customHeight="1" x14ac:dyDescent="0.2">
      <c r="A23" s="233" t="s">
        <v>3580</v>
      </c>
      <c r="B23" s="385" t="s">
        <v>3581</v>
      </c>
      <c r="C23" s="386"/>
      <c r="D23" s="4"/>
      <c r="E23" s="4"/>
      <c r="F23" s="4"/>
      <c r="G23" s="4"/>
      <c r="H23" s="4"/>
      <c r="I23" s="4"/>
      <c r="J23" s="4"/>
      <c r="K23" s="4"/>
      <c r="L23" s="4"/>
      <c r="M23" s="4"/>
      <c r="N23" s="4"/>
      <c r="O23" s="4"/>
      <c r="P23" s="4"/>
    </row>
    <row r="24" spans="1:16" ht="30" hidden="1" customHeight="1" x14ac:dyDescent="0.2">
      <c r="A24" s="233" t="s">
        <v>3582</v>
      </c>
      <c r="B24" s="385" t="s">
        <v>3583</v>
      </c>
      <c r="C24" s="386"/>
      <c r="D24" s="4"/>
      <c r="E24" s="4"/>
      <c r="F24" s="4"/>
      <c r="G24" s="4"/>
      <c r="H24" s="4"/>
      <c r="I24" s="4"/>
      <c r="J24" s="4"/>
      <c r="K24" s="4"/>
      <c r="L24" s="4"/>
      <c r="M24" s="4"/>
      <c r="N24" s="4"/>
      <c r="O24" s="4"/>
      <c r="P24" s="4"/>
    </row>
    <row r="25" spans="1:16" ht="30" hidden="1" customHeight="1" x14ac:dyDescent="0.2">
      <c r="A25" s="233" t="s">
        <v>3584</v>
      </c>
      <c r="B25" s="385" t="s">
        <v>3585</v>
      </c>
      <c r="C25" s="386"/>
      <c r="D25" s="4"/>
      <c r="E25" s="4"/>
      <c r="F25" s="4"/>
      <c r="G25" s="4"/>
      <c r="H25" s="4"/>
      <c r="I25" s="4"/>
      <c r="J25" s="4"/>
      <c r="K25" s="4"/>
      <c r="L25" s="4"/>
      <c r="M25" s="4"/>
      <c r="N25" s="4"/>
      <c r="O25" s="4"/>
      <c r="P25" s="4"/>
    </row>
    <row r="26" spans="1:16" ht="30" hidden="1" customHeight="1" x14ac:dyDescent="0.2">
      <c r="A26" s="233" t="s">
        <v>3586</v>
      </c>
      <c r="B26" s="385" t="s">
        <v>3587</v>
      </c>
      <c r="C26" s="386"/>
      <c r="D26" s="4"/>
      <c r="E26" s="4"/>
      <c r="F26" s="4"/>
      <c r="G26" s="4"/>
      <c r="H26" s="4"/>
      <c r="I26" s="4"/>
      <c r="J26" s="4"/>
      <c r="K26" s="4"/>
      <c r="L26" s="4"/>
      <c r="M26" s="4"/>
      <c r="N26" s="4"/>
      <c r="O26" s="4"/>
      <c r="P26" s="4"/>
    </row>
    <row r="27" spans="1:16" ht="70.5" hidden="1" customHeight="1" x14ac:dyDescent="0.2">
      <c r="A27" s="233" t="s">
        <v>3588</v>
      </c>
      <c r="B27" s="385" t="s">
        <v>3589</v>
      </c>
      <c r="C27" s="386"/>
      <c r="D27" s="4"/>
      <c r="E27" s="4"/>
      <c r="F27" s="4"/>
      <c r="G27" s="4"/>
      <c r="H27" s="4"/>
      <c r="I27" s="4"/>
      <c r="J27" s="4"/>
      <c r="K27" s="4"/>
      <c r="L27" s="4"/>
      <c r="M27" s="4"/>
      <c r="N27" s="4"/>
      <c r="O27" s="4"/>
      <c r="P27" s="4"/>
    </row>
    <row r="28" spans="1:16" ht="48" hidden="1" customHeight="1" x14ac:dyDescent="0.2">
      <c r="A28" s="233" t="s">
        <v>3590</v>
      </c>
      <c r="B28" s="385" t="s">
        <v>3591</v>
      </c>
      <c r="C28" s="386"/>
      <c r="D28" s="4"/>
      <c r="E28" s="4"/>
      <c r="F28" s="4"/>
      <c r="G28" s="4"/>
      <c r="H28" s="4"/>
      <c r="I28" s="4"/>
      <c r="J28" s="4"/>
      <c r="K28" s="4"/>
      <c r="L28" s="4"/>
      <c r="M28" s="4"/>
      <c r="N28" s="4"/>
      <c r="O28" s="4"/>
      <c r="P28" s="4"/>
    </row>
    <row r="29" spans="1:16" ht="100.5" hidden="1" customHeight="1" x14ac:dyDescent="0.2">
      <c r="A29" s="233" t="s">
        <v>3592</v>
      </c>
      <c r="B29" s="385" t="s">
        <v>3593</v>
      </c>
      <c r="C29" s="386"/>
      <c r="D29" s="4"/>
      <c r="E29" s="4"/>
      <c r="F29" s="4"/>
      <c r="G29" s="4"/>
      <c r="H29" s="4"/>
      <c r="I29" s="4"/>
      <c r="J29" s="4"/>
      <c r="K29" s="4"/>
      <c r="L29" s="4"/>
      <c r="M29" s="4"/>
      <c r="N29" s="4"/>
      <c r="O29" s="4"/>
      <c r="P29" s="4"/>
    </row>
    <row r="30" spans="1:16" ht="45" hidden="1" customHeight="1" x14ac:dyDescent="0.2">
      <c r="A30" s="233" t="s">
        <v>3594</v>
      </c>
      <c r="B30" s="385" t="s">
        <v>3595</v>
      </c>
      <c r="C30" s="386"/>
      <c r="D30" s="4"/>
      <c r="E30" s="4"/>
      <c r="F30" s="4"/>
      <c r="G30" s="4"/>
      <c r="H30" s="4"/>
      <c r="I30" s="4"/>
      <c r="J30" s="4"/>
      <c r="K30" s="4"/>
      <c r="L30" s="4"/>
      <c r="M30" s="4"/>
      <c r="N30" s="4"/>
      <c r="O30" s="4"/>
      <c r="P30" s="4"/>
    </row>
    <row r="31" spans="1:16" ht="45" hidden="1" customHeight="1" x14ac:dyDescent="0.2">
      <c r="A31" s="233" t="s">
        <v>3596</v>
      </c>
      <c r="B31" s="385" t="s">
        <v>3597</v>
      </c>
      <c r="C31" s="386"/>
      <c r="D31" s="4"/>
      <c r="E31" s="4"/>
      <c r="F31" s="4"/>
      <c r="G31" s="4"/>
      <c r="H31" s="4"/>
      <c r="I31" s="4"/>
      <c r="J31" s="4"/>
      <c r="K31" s="4"/>
      <c r="L31" s="4"/>
      <c r="M31" s="4"/>
      <c r="N31" s="4"/>
      <c r="O31" s="4"/>
      <c r="P31" s="4"/>
    </row>
    <row r="32" spans="1:16" ht="45" hidden="1" customHeight="1" x14ac:dyDescent="0.2">
      <c r="A32" s="233" t="s">
        <v>3598</v>
      </c>
      <c r="B32" s="385" t="s">
        <v>3599</v>
      </c>
      <c r="C32" s="386"/>
      <c r="D32" s="4"/>
      <c r="E32" s="4"/>
      <c r="F32" s="4"/>
      <c r="G32" s="4"/>
      <c r="H32" s="4"/>
      <c r="I32" s="4"/>
      <c r="J32" s="4"/>
      <c r="K32" s="4"/>
      <c r="L32" s="4"/>
      <c r="M32" s="4"/>
      <c r="N32" s="4"/>
      <c r="O32" s="4"/>
      <c r="P32" s="4"/>
    </row>
    <row r="33" spans="1:16" ht="72" hidden="1" customHeight="1" x14ac:dyDescent="0.2">
      <c r="A33" s="233" t="s">
        <v>3600</v>
      </c>
      <c r="B33" s="385" t="s">
        <v>3601</v>
      </c>
      <c r="C33" s="386"/>
      <c r="D33" s="4"/>
      <c r="E33" s="4"/>
      <c r="F33" s="4"/>
      <c r="G33" s="4"/>
      <c r="H33" s="4"/>
      <c r="I33" s="4"/>
      <c r="J33" s="4"/>
      <c r="K33" s="4"/>
      <c r="L33" s="4"/>
      <c r="M33" s="4"/>
      <c r="N33" s="4"/>
      <c r="O33" s="4"/>
      <c r="P33" s="4"/>
    </row>
    <row r="34" spans="1:16" ht="79.5" hidden="1" customHeight="1" x14ac:dyDescent="0.2">
      <c r="A34" s="233" t="s">
        <v>3602</v>
      </c>
      <c r="B34" s="385" t="s">
        <v>3603</v>
      </c>
      <c r="C34" s="386"/>
      <c r="D34" s="4"/>
      <c r="E34" s="4"/>
      <c r="F34" s="4"/>
      <c r="G34" s="4"/>
      <c r="H34" s="4"/>
      <c r="I34" s="4"/>
      <c r="J34" s="4"/>
      <c r="K34" s="4"/>
      <c r="L34" s="4"/>
      <c r="M34" s="4"/>
      <c r="N34" s="4"/>
      <c r="O34" s="4"/>
      <c r="P34" s="4"/>
    </row>
    <row r="35" spans="1:16" ht="70.5" hidden="1" customHeight="1" x14ac:dyDescent="0.2">
      <c r="A35" s="233" t="s">
        <v>3604</v>
      </c>
      <c r="B35" s="385" t="s">
        <v>3605</v>
      </c>
      <c r="C35" s="386"/>
      <c r="D35" s="4"/>
      <c r="E35" s="4"/>
      <c r="F35" s="4"/>
      <c r="G35" s="4"/>
      <c r="H35" s="4"/>
      <c r="I35" s="4"/>
      <c r="J35" s="4"/>
      <c r="K35" s="4"/>
      <c r="L35" s="4"/>
      <c r="M35" s="4"/>
      <c r="N35" s="4"/>
      <c r="O35" s="4"/>
      <c r="P35" s="4"/>
    </row>
    <row r="36" spans="1:16" ht="45.75" hidden="1" customHeight="1" x14ac:dyDescent="0.2">
      <c r="A36" s="233" t="s">
        <v>3606</v>
      </c>
      <c r="B36" s="385" t="s">
        <v>3607</v>
      </c>
      <c r="C36" s="386"/>
      <c r="D36" s="4"/>
      <c r="E36" s="4"/>
      <c r="F36" s="4"/>
      <c r="G36" s="4"/>
      <c r="H36" s="4"/>
      <c r="I36" s="4"/>
      <c r="J36" s="4"/>
      <c r="K36" s="4"/>
      <c r="L36" s="4"/>
      <c r="M36" s="4"/>
      <c r="N36" s="4"/>
      <c r="O36" s="4"/>
      <c r="P36" s="4"/>
    </row>
    <row r="37" spans="1:16" ht="54.75" hidden="1" customHeight="1" x14ac:dyDescent="0.2">
      <c r="A37" s="233" t="s">
        <v>3608</v>
      </c>
      <c r="B37" s="385" t="s">
        <v>3609</v>
      </c>
      <c r="C37" s="386"/>
      <c r="D37" s="4"/>
      <c r="E37" s="4"/>
      <c r="F37" s="4"/>
      <c r="G37" s="4"/>
      <c r="H37" s="4"/>
      <c r="I37" s="4"/>
      <c r="J37" s="4"/>
      <c r="K37" s="4"/>
      <c r="L37" s="4"/>
      <c r="M37" s="4"/>
      <c r="N37" s="4"/>
      <c r="O37" s="4"/>
      <c r="P37" s="4"/>
    </row>
    <row r="38" spans="1:16" ht="37.5" hidden="1" customHeight="1" x14ac:dyDescent="0.2">
      <c r="A38" s="233" t="s">
        <v>3610</v>
      </c>
      <c r="B38" s="385" t="s">
        <v>3611</v>
      </c>
      <c r="C38" s="386"/>
      <c r="D38" s="4"/>
      <c r="E38" s="4"/>
      <c r="F38" s="4"/>
      <c r="G38" s="4"/>
      <c r="H38" s="4"/>
      <c r="I38" s="4"/>
      <c r="J38" s="4"/>
      <c r="K38" s="4"/>
      <c r="L38" s="4"/>
      <c r="M38" s="4"/>
      <c r="N38" s="4"/>
      <c r="O38" s="4"/>
      <c r="P38" s="4"/>
    </row>
    <row r="39" spans="1:16" ht="61.5" hidden="1" customHeight="1" x14ac:dyDescent="0.2">
      <c r="A39" s="233" t="s">
        <v>3612</v>
      </c>
      <c r="B39" s="385" t="s">
        <v>3613</v>
      </c>
      <c r="C39" s="386"/>
      <c r="D39" s="4"/>
      <c r="E39" s="4"/>
      <c r="F39" s="4"/>
      <c r="G39" s="4"/>
      <c r="H39" s="4"/>
      <c r="I39" s="4"/>
      <c r="J39" s="4"/>
      <c r="K39" s="4"/>
      <c r="L39" s="4"/>
      <c r="M39" s="4"/>
      <c r="N39" s="4"/>
      <c r="O39" s="4"/>
      <c r="P39" s="4"/>
    </row>
    <row r="40" spans="1:16" ht="53.25" hidden="1" customHeight="1" x14ac:dyDescent="0.2">
      <c r="A40" s="233" t="s">
        <v>3614</v>
      </c>
      <c r="B40" s="385" t="s">
        <v>3615</v>
      </c>
      <c r="C40" s="386"/>
      <c r="D40" s="4"/>
      <c r="E40" s="4"/>
      <c r="F40" s="4"/>
      <c r="G40" s="4"/>
      <c r="H40" s="4"/>
      <c r="I40" s="4"/>
      <c r="J40" s="4"/>
      <c r="K40" s="4"/>
      <c r="L40" s="4"/>
      <c r="M40" s="4"/>
      <c r="N40" s="4"/>
      <c r="O40" s="4"/>
      <c r="P40" s="4"/>
    </row>
    <row r="41" spans="1:16" ht="73.5" hidden="1" customHeight="1" x14ac:dyDescent="0.2">
      <c r="A41" s="233" t="s">
        <v>3616</v>
      </c>
      <c r="B41" s="385" t="s">
        <v>3617</v>
      </c>
      <c r="C41" s="386"/>
      <c r="D41" s="4"/>
      <c r="E41" s="4"/>
      <c r="F41" s="4"/>
      <c r="G41" s="4"/>
      <c r="H41" s="4"/>
      <c r="I41" s="4"/>
      <c r="J41" s="4"/>
      <c r="K41" s="4"/>
      <c r="L41" s="4"/>
      <c r="M41" s="4"/>
      <c r="N41" s="4"/>
      <c r="O41" s="4"/>
      <c r="P41" s="4"/>
    </row>
    <row r="42" spans="1:16" ht="57.75" hidden="1" customHeight="1" x14ac:dyDescent="0.2">
      <c r="A42" s="233" t="s">
        <v>3618</v>
      </c>
      <c r="B42" s="385" t="s">
        <v>3619</v>
      </c>
      <c r="C42" s="386"/>
      <c r="D42" s="4"/>
      <c r="E42" s="4"/>
      <c r="F42" s="4"/>
      <c r="G42" s="4"/>
      <c r="H42" s="4"/>
      <c r="I42" s="4"/>
      <c r="J42" s="4"/>
      <c r="K42" s="4"/>
      <c r="L42" s="4"/>
      <c r="M42" s="4"/>
      <c r="N42" s="4"/>
      <c r="O42" s="4"/>
      <c r="P42" s="4"/>
    </row>
    <row r="43" spans="1:16" ht="84" hidden="1" customHeight="1" x14ac:dyDescent="0.2">
      <c r="A43" s="233" t="s">
        <v>3620</v>
      </c>
      <c r="B43" s="385" t="s">
        <v>3621</v>
      </c>
      <c r="C43" s="386"/>
      <c r="D43" s="4"/>
      <c r="E43" s="4"/>
      <c r="F43" s="4"/>
      <c r="G43" s="4"/>
      <c r="H43" s="4"/>
      <c r="I43" s="4"/>
      <c r="J43" s="4"/>
      <c r="K43" s="4"/>
      <c r="L43" s="4"/>
      <c r="M43" s="4"/>
      <c r="N43" s="4"/>
      <c r="O43" s="4"/>
      <c r="P43" s="4"/>
    </row>
    <row r="44" spans="1:16" ht="48" hidden="1" customHeight="1" x14ac:dyDescent="0.2">
      <c r="A44" s="233" t="s">
        <v>3622</v>
      </c>
      <c r="B44" s="385" t="s">
        <v>3623</v>
      </c>
      <c r="C44" s="386"/>
      <c r="D44" s="4"/>
      <c r="E44" s="4"/>
      <c r="F44" s="4"/>
      <c r="G44" s="4"/>
      <c r="H44" s="4"/>
      <c r="I44" s="4"/>
      <c r="J44" s="4"/>
      <c r="K44" s="4"/>
      <c r="L44" s="4"/>
      <c r="M44" s="4"/>
      <c r="N44" s="4"/>
      <c r="O44" s="4"/>
      <c r="P44" s="4"/>
    </row>
    <row r="45" spans="1:16" ht="57" hidden="1" customHeight="1" x14ac:dyDescent="0.2">
      <c r="A45" s="233" t="s">
        <v>3624</v>
      </c>
      <c r="B45" s="385" t="s">
        <v>3625</v>
      </c>
      <c r="C45" s="386"/>
      <c r="D45" s="4"/>
      <c r="E45" s="4"/>
      <c r="F45" s="4"/>
      <c r="G45" s="4"/>
      <c r="H45" s="4"/>
      <c r="I45" s="4"/>
      <c r="J45" s="4"/>
      <c r="K45" s="4"/>
      <c r="L45" s="4"/>
      <c r="M45" s="4"/>
      <c r="N45" s="4"/>
      <c r="O45" s="4"/>
      <c r="P45" s="4"/>
    </row>
    <row r="46" spans="1:16" ht="73.5" hidden="1" customHeight="1" x14ac:dyDescent="0.2">
      <c r="A46" s="233" t="s">
        <v>3626</v>
      </c>
      <c r="B46" s="396" t="s">
        <v>3627</v>
      </c>
      <c r="C46" s="386"/>
      <c r="D46" s="4"/>
      <c r="E46" s="4"/>
      <c r="F46" s="4"/>
      <c r="G46" s="4"/>
      <c r="H46" s="4"/>
      <c r="I46" s="4"/>
      <c r="J46" s="4"/>
      <c r="K46" s="4"/>
      <c r="L46" s="4"/>
      <c r="M46" s="4"/>
      <c r="N46" s="4"/>
      <c r="O46" s="4"/>
      <c r="P46" s="4"/>
    </row>
    <row r="47" spans="1:16" ht="66" hidden="1" customHeight="1" x14ac:dyDescent="0.2">
      <c r="A47" s="38" t="s">
        <v>3628</v>
      </c>
      <c r="B47" s="397" t="s">
        <v>3629</v>
      </c>
      <c r="C47" s="397"/>
      <c r="D47" s="4"/>
      <c r="E47" s="4"/>
      <c r="F47" s="4"/>
      <c r="G47" s="4"/>
      <c r="H47" s="4"/>
      <c r="I47" s="4"/>
      <c r="J47" s="4"/>
      <c r="K47" s="4"/>
      <c r="L47" s="4"/>
      <c r="M47" s="4"/>
      <c r="N47" s="4"/>
      <c r="O47" s="4"/>
      <c r="P47" s="4"/>
    </row>
    <row r="48" spans="1:16" ht="123.75" customHeight="1" x14ac:dyDescent="0.2">
      <c r="A48" s="201" t="s">
        <v>3630</v>
      </c>
      <c r="B48" s="395" t="s">
        <v>3631</v>
      </c>
      <c r="C48" s="394"/>
      <c r="D48" s="4"/>
      <c r="E48" s="4"/>
      <c r="F48" s="4"/>
      <c r="G48" s="4"/>
      <c r="H48" s="4"/>
      <c r="I48" s="4"/>
      <c r="J48" s="4"/>
      <c r="K48" s="4"/>
      <c r="L48" s="4"/>
      <c r="M48" s="4"/>
      <c r="N48" s="4"/>
      <c r="O48" s="4"/>
      <c r="P48" s="4"/>
    </row>
    <row r="49" spans="1:16" ht="34.5" customHeight="1" x14ac:dyDescent="0.2">
      <c r="A49" s="201" t="s">
        <v>3632</v>
      </c>
      <c r="B49" s="393" t="s">
        <v>3633</v>
      </c>
      <c r="C49" s="394"/>
      <c r="D49" s="4"/>
      <c r="E49" s="4"/>
      <c r="F49" s="4"/>
      <c r="G49" s="4"/>
      <c r="H49" s="4"/>
      <c r="I49" s="4"/>
      <c r="J49" s="4"/>
      <c r="K49" s="4"/>
      <c r="L49" s="4"/>
      <c r="M49" s="4"/>
      <c r="N49" s="4"/>
      <c r="O49" s="4"/>
      <c r="P49" s="4"/>
    </row>
    <row r="50" spans="1:16" ht="34.5" customHeight="1" x14ac:dyDescent="0.2">
      <c r="A50" s="201" t="s">
        <v>3634</v>
      </c>
      <c r="B50" s="393" t="s">
        <v>3635</v>
      </c>
      <c r="C50" s="394"/>
      <c r="D50" s="4"/>
      <c r="E50" s="4"/>
      <c r="F50" s="4"/>
      <c r="G50" s="4"/>
      <c r="H50" s="4"/>
      <c r="I50" s="4"/>
      <c r="J50" s="4"/>
      <c r="K50" s="4"/>
      <c r="L50" s="4"/>
      <c r="M50" s="4"/>
      <c r="N50" s="4"/>
      <c r="O50" s="4"/>
      <c r="P50" s="4"/>
    </row>
    <row r="51" spans="1:16" ht="31.5" customHeight="1" x14ac:dyDescent="0.2">
      <c r="A51" s="234" t="s">
        <v>3636</v>
      </c>
      <c r="B51" s="385" t="s">
        <v>3637</v>
      </c>
      <c r="C51" s="386"/>
      <c r="D51" s="4"/>
      <c r="E51" s="4"/>
      <c r="F51" s="4"/>
      <c r="G51" s="4"/>
      <c r="H51" s="4"/>
      <c r="I51" s="4"/>
      <c r="J51" s="4"/>
      <c r="K51" s="4"/>
      <c r="L51" s="4"/>
      <c r="M51" s="4"/>
      <c r="N51" s="4"/>
      <c r="O51" s="4"/>
      <c r="P51" s="4"/>
    </row>
    <row r="52" spans="1:16" ht="31.5" customHeight="1" x14ac:dyDescent="0.2">
      <c r="A52" s="234" t="s">
        <v>3638</v>
      </c>
      <c r="B52" s="385" t="s">
        <v>3639</v>
      </c>
      <c r="C52" s="386"/>
      <c r="D52" s="4"/>
      <c r="E52" s="4"/>
      <c r="F52" s="4"/>
      <c r="G52" s="4"/>
      <c r="H52" s="4"/>
      <c r="I52" s="4"/>
      <c r="J52" s="4"/>
      <c r="K52" s="4"/>
      <c r="L52" s="4"/>
      <c r="M52" s="4"/>
      <c r="N52" s="4"/>
      <c r="O52" s="4"/>
      <c r="P52" s="4"/>
    </row>
    <row r="53" spans="1:16" ht="31.5" customHeight="1" x14ac:dyDescent="0.2">
      <c r="A53" s="234" t="s">
        <v>3640</v>
      </c>
      <c r="B53" s="398" t="s">
        <v>3641</v>
      </c>
      <c r="C53" s="399"/>
      <c r="D53" s="4"/>
      <c r="E53" s="4"/>
      <c r="F53" s="4"/>
      <c r="G53" s="4"/>
      <c r="H53" s="4"/>
      <c r="I53" s="4"/>
      <c r="J53" s="4"/>
      <c r="K53" s="4"/>
      <c r="L53" s="4"/>
      <c r="M53" s="4"/>
      <c r="N53" s="4"/>
      <c r="O53" s="4"/>
      <c r="P53" s="4"/>
    </row>
    <row r="54" spans="1:16" ht="31.5" customHeight="1" x14ac:dyDescent="0.2">
      <c r="A54" s="234" t="s">
        <v>3642</v>
      </c>
      <c r="B54" s="398" t="s">
        <v>3643</v>
      </c>
      <c r="C54" s="399"/>
      <c r="D54" s="4"/>
      <c r="E54" s="4"/>
      <c r="F54" s="4"/>
      <c r="G54" s="4"/>
      <c r="H54" s="4"/>
      <c r="I54" s="4"/>
      <c r="J54" s="4"/>
      <c r="K54" s="4"/>
      <c r="L54" s="4"/>
      <c r="M54" s="4"/>
      <c r="N54" s="4"/>
      <c r="O54" s="4"/>
      <c r="P54" s="4"/>
    </row>
    <row r="55" spans="1:16" ht="54.6" customHeight="1" x14ac:dyDescent="0.2">
      <c r="A55" s="234" t="s">
        <v>3644</v>
      </c>
      <c r="B55" s="398" t="s">
        <v>3645</v>
      </c>
      <c r="C55" s="399"/>
      <c r="D55" s="4"/>
      <c r="E55" s="4"/>
      <c r="F55" s="4"/>
      <c r="G55" s="4"/>
      <c r="H55" s="4"/>
      <c r="I55" s="4"/>
      <c r="J55" s="4"/>
      <c r="K55" s="4"/>
      <c r="L55" s="4"/>
      <c r="M55" s="4"/>
      <c r="N55" s="4"/>
      <c r="O55" s="4"/>
      <c r="P55" s="4"/>
    </row>
    <row r="56" spans="1:16" ht="54.6" customHeight="1" x14ac:dyDescent="0.2">
      <c r="A56" s="234" t="s">
        <v>3646</v>
      </c>
      <c r="B56" s="398" t="s">
        <v>3647</v>
      </c>
      <c r="C56" s="399"/>
      <c r="D56" s="4"/>
      <c r="E56" s="4"/>
      <c r="F56" s="4"/>
      <c r="G56" s="4"/>
      <c r="H56" s="4"/>
      <c r="I56" s="4"/>
      <c r="J56" s="4"/>
      <c r="K56" s="4"/>
      <c r="L56" s="4"/>
      <c r="M56" s="4"/>
      <c r="N56" s="4"/>
      <c r="O56" s="4"/>
      <c r="P56" s="4"/>
    </row>
    <row r="57" spans="1:16" ht="54" customHeight="1" x14ac:dyDescent="0.2">
      <c r="A57" s="234" t="s">
        <v>3648</v>
      </c>
      <c r="B57" s="398" t="s">
        <v>3649</v>
      </c>
      <c r="C57" s="399"/>
      <c r="D57" s="4"/>
      <c r="E57" s="4"/>
      <c r="F57" s="4"/>
      <c r="G57" s="4"/>
      <c r="H57" s="4"/>
      <c r="I57" s="4"/>
      <c r="J57" s="4"/>
      <c r="K57" s="4"/>
      <c r="L57" s="4"/>
      <c r="M57" s="4"/>
      <c r="N57" s="4"/>
      <c r="O57" s="4"/>
      <c r="P57" s="4"/>
    </row>
    <row r="58" spans="1:16" ht="31.15" customHeight="1" x14ac:dyDescent="0.2">
      <c r="A58" s="293" t="s">
        <v>3650</v>
      </c>
      <c r="B58" s="391" t="s">
        <v>3651</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2025-04-09T09:19:17Z</dcterms:modified>
</cp:coreProperties>
</file>