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18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F289" i="9"/>
  <c r="H288" i="9"/>
  <c r="E288" i="9" s="1"/>
  <c r="G288" i="9"/>
  <c r="F288" i="9"/>
  <c r="B288" i="9"/>
  <c r="F287" i="9"/>
  <c r="F286" i="9"/>
  <c r="H285" i="9"/>
  <c r="G285" i="9"/>
  <c r="F285" i="9"/>
  <c r="E285" i="9"/>
  <c r="B285" i="9" s="1"/>
  <c r="H284" i="9"/>
  <c r="E284" i="9" s="1"/>
  <c r="B284" i="9" s="1"/>
  <c r="G284" i="9"/>
  <c r="F284" i="9"/>
  <c r="H283" i="9"/>
  <c r="E283" i="9" s="1"/>
  <c r="B283" i="9" s="1"/>
  <c r="G283" i="9"/>
  <c r="F283" i="9"/>
  <c r="F282" i="9"/>
  <c r="H281" i="9"/>
  <c r="E281" i="9" s="1"/>
  <c r="G281" i="9"/>
  <c r="F281" i="9"/>
  <c r="H280" i="9"/>
  <c r="G280" i="9"/>
  <c r="F280" i="9"/>
  <c r="E280" i="9"/>
  <c r="B280" i="9" s="1"/>
  <c r="H279" i="9"/>
  <c r="E279" i="9" s="1"/>
  <c r="G279" i="9"/>
  <c r="F279" i="9"/>
  <c r="F278" i="9"/>
  <c r="F277" i="9"/>
  <c r="F276" i="9"/>
  <c r="L274" i="9"/>
  <c r="F274" i="9" s="1"/>
  <c r="H274" i="9"/>
  <c r="I273" i="9"/>
  <c r="E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B226" i="9"/>
  <c r="H225" i="9"/>
  <c r="G225" i="9"/>
  <c r="F225" i="9"/>
  <c r="E225" i="9"/>
  <c r="B225" i="9" s="1"/>
  <c r="M224" i="9"/>
  <c r="L224" i="9"/>
  <c r="F224" i="9" s="1"/>
  <c r="B224" i="9" s="1"/>
  <c r="E224" i="9"/>
  <c r="M223" i="9"/>
  <c r="L223" i="9"/>
  <c r="F223" i="9" s="1"/>
  <c r="E223" i="9"/>
  <c r="M222" i="9"/>
  <c r="L222" i="9"/>
  <c r="F222" i="9"/>
  <c r="E222" i="9"/>
  <c r="B222" i="9"/>
  <c r="M221" i="9"/>
  <c r="L221" i="9"/>
  <c r="E221" i="9"/>
  <c r="M220" i="9"/>
  <c r="L220" i="9"/>
  <c r="F220" i="9" s="1"/>
  <c r="B220" i="9" s="1"/>
  <c r="E220" i="9"/>
  <c r="M219" i="9"/>
  <c r="L219" i="9"/>
  <c r="E219" i="9"/>
  <c r="M218" i="9"/>
  <c r="L218" i="9"/>
  <c r="F218" i="9" s="1"/>
  <c r="B218" i="9" s="1"/>
  <c r="E218" i="9"/>
  <c r="M217" i="9"/>
  <c r="L217" i="9"/>
  <c r="E217" i="9"/>
  <c r="M216" i="9"/>
  <c r="L216" i="9"/>
  <c r="F216" i="9" s="1"/>
  <c r="B216" i="9" s="1"/>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E157" i="9" s="1"/>
  <c r="G157" i="9"/>
  <c r="F157" i="9"/>
  <c r="B157" i="9"/>
  <c r="H156" i="9"/>
  <c r="G156" i="9"/>
  <c r="F156" i="9"/>
  <c r="E156" i="9"/>
  <c r="B156" i="9" s="1"/>
  <c r="H155" i="9"/>
  <c r="E155" i="9" s="1"/>
  <c r="G155" i="9"/>
  <c r="F155" i="9"/>
  <c r="B155" i="9"/>
  <c r="H154" i="9"/>
  <c r="G154" i="9"/>
  <c r="F154" i="9"/>
  <c r="E154" i="9"/>
  <c r="B154" i="9" s="1"/>
  <c r="H153" i="9"/>
  <c r="E153" i="9" s="1"/>
  <c r="G153" i="9"/>
  <c r="F153" i="9"/>
  <c r="B153" i="9"/>
  <c r="H152" i="9"/>
  <c r="G152" i="9"/>
  <c r="F152" i="9"/>
  <c r="E152" i="9"/>
  <c r="B152" i="9" s="1"/>
  <c r="H151" i="9"/>
  <c r="E151" i="9" s="1"/>
  <c r="G151" i="9"/>
  <c r="F151" i="9"/>
  <c r="B151" i="9"/>
  <c r="H150" i="9"/>
  <c r="G150" i="9"/>
  <c r="F150" i="9"/>
  <c r="E150" i="9"/>
  <c r="B150" i="9" s="1"/>
  <c r="H149" i="9"/>
  <c r="E149" i="9" s="1"/>
  <c r="G149" i="9"/>
  <c r="F149" i="9"/>
  <c r="B149" i="9"/>
  <c r="H148" i="9"/>
  <c r="G148" i="9"/>
  <c r="F148" i="9"/>
  <c r="E148" i="9"/>
  <c r="B148" i="9" s="1"/>
  <c r="H147" i="9"/>
  <c r="E147" i="9" s="1"/>
  <c r="G147" i="9"/>
  <c r="F147" i="9"/>
  <c r="B147" i="9"/>
  <c r="H146" i="9"/>
  <c r="G146" i="9"/>
  <c r="F146" i="9"/>
  <c r="E146" i="9"/>
  <c r="B146" i="9" s="1"/>
  <c r="H145" i="9"/>
  <c r="E145" i="9" s="1"/>
  <c r="G145" i="9"/>
  <c r="F145" i="9"/>
  <c r="B145" i="9"/>
  <c r="H144" i="9"/>
  <c r="G144" i="9"/>
  <c r="F144" i="9"/>
  <c r="E144" i="9"/>
  <c r="B144" i="9" s="1"/>
  <c r="H143" i="9"/>
  <c r="E143" i="9" s="1"/>
  <c r="G143" i="9"/>
  <c r="F143" i="9"/>
  <c r="B143" i="9"/>
  <c r="F142" i="9"/>
  <c r="H141" i="9"/>
  <c r="E141" i="9" s="1"/>
  <c r="G141" i="9"/>
  <c r="F141" i="9"/>
  <c r="H140" i="9"/>
  <c r="G140" i="9"/>
  <c r="F140" i="9"/>
  <c r="E140" i="9"/>
  <c r="B140" i="9" s="1"/>
  <c r="H139" i="9"/>
  <c r="E139" i="9" s="1"/>
  <c r="G139" i="9"/>
  <c r="F139" i="9"/>
  <c r="H138" i="9"/>
  <c r="G138" i="9"/>
  <c r="F138" i="9"/>
  <c r="E138" i="9"/>
  <c r="B138" i="9" s="1"/>
  <c r="H137" i="9"/>
  <c r="E137" i="9" s="1"/>
  <c r="G137" i="9"/>
  <c r="F137" i="9"/>
  <c r="H136" i="9"/>
  <c r="G136" i="9"/>
  <c r="F136" i="9"/>
  <c r="E136" i="9"/>
  <c r="B136" i="9" s="1"/>
  <c r="H135" i="9"/>
  <c r="E135" i="9" s="1"/>
  <c r="G135" i="9"/>
  <c r="F135" i="9"/>
  <c r="H134" i="9"/>
  <c r="G134" i="9"/>
  <c r="F134" i="9"/>
  <c r="E134" i="9"/>
  <c r="B134" i="9" s="1"/>
  <c r="H133" i="9"/>
  <c r="E133" i="9" s="1"/>
  <c r="G133" i="9"/>
  <c r="F133" i="9"/>
  <c r="H132" i="9"/>
  <c r="G132" i="9"/>
  <c r="F132" i="9"/>
  <c r="E132" i="9"/>
  <c r="B132" i="9" s="1"/>
  <c r="H131" i="9"/>
  <c r="E131" i="9" s="1"/>
  <c r="G131" i="9"/>
  <c r="F131" i="9"/>
  <c r="H130" i="9"/>
  <c r="G130" i="9"/>
  <c r="F130" i="9"/>
  <c r="E130" i="9"/>
  <c r="B130" i="9" s="1"/>
  <c r="H129" i="9"/>
  <c r="E129" i="9" s="1"/>
  <c r="G129" i="9"/>
  <c r="F129" i="9"/>
  <c r="H128" i="9"/>
  <c r="G128" i="9"/>
  <c r="F128" i="9"/>
  <c r="E128" i="9"/>
  <c r="B128" i="9" s="1"/>
  <c r="H127" i="9"/>
  <c r="E127" i="9" s="1"/>
  <c r="G127" i="9"/>
  <c r="F127" i="9"/>
  <c r="H126" i="9"/>
  <c r="G126" i="9"/>
  <c r="F126" i="9"/>
  <c r="E126" i="9"/>
  <c r="B126" i="9" s="1"/>
  <c r="H125" i="9"/>
  <c r="E125" i="9" s="1"/>
  <c r="G125" i="9"/>
  <c r="F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G102" i="9"/>
  <c r="F102" i="9"/>
  <c r="E102" i="9"/>
  <c r="B102" i="9"/>
  <c r="H101" i="9"/>
  <c r="G101" i="9"/>
  <c r="F101" i="9"/>
  <c r="E101" i="9"/>
  <c r="B101" i="9" s="1"/>
  <c r="H100" i="9"/>
  <c r="G100" i="9"/>
  <c r="F100" i="9"/>
  <c r="E100" i="9"/>
  <c r="B100" i="9"/>
  <c r="H99" i="9"/>
  <c r="G99" i="9"/>
  <c r="F99" i="9"/>
  <c r="E99" i="9"/>
  <c r="B99" i="9" s="1"/>
  <c r="H98" i="9"/>
  <c r="E98" i="9" s="1"/>
  <c r="B98" i="9" s="1"/>
  <c r="G98" i="9"/>
  <c r="F98" i="9"/>
  <c r="H97" i="9"/>
  <c r="G97" i="9"/>
  <c r="F97" i="9"/>
  <c r="E97" i="9"/>
  <c r="B97" i="9" s="1"/>
  <c r="H96" i="9"/>
  <c r="G96" i="9"/>
  <c r="F96" i="9"/>
  <c r="E96" i="9"/>
  <c r="B96" i="9"/>
  <c r="H95" i="9"/>
  <c r="G95" i="9"/>
  <c r="F95" i="9"/>
  <c r="E95" i="9"/>
  <c r="B95" i="9" s="1"/>
  <c r="H94" i="9"/>
  <c r="E94" i="9" s="1"/>
  <c r="B94" i="9" s="1"/>
  <c r="G94" i="9"/>
  <c r="F94" i="9"/>
  <c r="H93" i="9"/>
  <c r="G93" i="9"/>
  <c r="F93" i="9"/>
  <c r="E93" i="9"/>
  <c r="B93" i="9" s="1"/>
  <c r="H92" i="9"/>
  <c r="G92" i="9"/>
  <c r="F92" i="9"/>
  <c r="E92" i="9"/>
  <c r="B92" i="9" s="1"/>
  <c r="H91" i="9"/>
  <c r="G91" i="9"/>
  <c r="F91" i="9"/>
  <c r="E91" i="9"/>
  <c r="B91" i="9"/>
  <c r="H90" i="9"/>
  <c r="G90" i="9"/>
  <c r="F90" i="9"/>
  <c r="E90" i="9"/>
  <c r="B90" i="9" s="1"/>
  <c r="H89" i="9"/>
  <c r="E89" i="9" s="1"/>
  <c r="B89" i="9" s="1"/>
  <c r="G89" i="9"/>
  <c r="F89" i="9"/>
  <c r="H88" i="9"/>
  <c r="G88" i="9"/>
  <c r="F88" i="9"/>
  <c r="E88" i="9"/>
  <c r="B88" i="9" s="1"/>
  <c r="H87" i="9"/>
  <c r="G87" i="9"/>
  <c r="F87" i="9"/>
  <c r="E87" i="9"/>
  <c r="B87" i="9"/>
  <c r="H86" i="9"/>
  <c r="G86" i="9"/>
  <c r="F86" i="9"/>
  <c r="E86" i="9"/>
  <c r="B86" i="9" s="1"/>
  <c r="H85" i="9"/>
  <c r="E85" i="9" s="1"/>
  <c r="B85" i="9" s="1"/>
  <c r="G85" i="9"/>
  <c r="F85" i="9"/>
  <c r="H84" i="9"/>
  <c r="G84" i="9"/>
  <c r="F84" i="9"/>
  <c r="E84" i="9"/>
  <c r="B84" i="9" s="1"/>
  <c r="H83" i="9"/>
  <c r="G83" i="9"/>
  <c r="F83" i="9"/>
  <c r="E83" i="9"/>
  <c r="B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G75" i="9"/>
  <c r="F75" i="9"/>
  <c r="E75" i="9"/>
  <c r="B75" i="9" s="1"/>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E68" i="9" s="1"/>
  <c r="B68" i="9" s="1"/>
  <c r="G68" i="9"/>
  <c r="F68" i="9"/>
  <c r="H67" i="9"/>
  <c r="G67" i="9"/>
  <c r="F67" i="9"/>
  <c r="H66" i="9"/>
  <c r="G66" i="9"/>
  <c r="F66" i="9"/>
  <c r="E66" i="9"/>
  <c r="B66" i="9" s="1"/>
  <c r="H65" i="9"/>
  <c r="G65" i="9"/>
  <c r="F65" i="9"/>
  <c r="E65" i="9"/>
  <c r="B65" i="9"/>
  <c r="H64" i="9"/>
  <c r="G64" i="9"/>
  <c r="F64" i="9"/>
  <c r="E64" i="9"/>
  <c r="B64" i="9" s="1"/>
  <c r="H63" i="9"/>
  <c r="G63" i="9"/>
  <c r="F63" i="9"/>
  <c r="E63" i="9"/>
  <c r="B63" i="9"/>
  <c r="H62" i="9"/>
  <c r="G62" i="9"/>
  <c r="F62" i="9"/>
  <c r="E62" i="9"/>
  <c r="B62" i="9" s="1"/>
  <c r="H61" i="9"/>
  <c r="G61" i="9"/>
  <c r="F61" i="9"/>
  <c r="E61" i="9"/>
  <c r="B61" i="9"/>
  <c r="H60" i="9"/>
  <c r="G60" i="9"/>
  <c r="F60" i="9"/>
  <c r="E60" i="9"/>
  <c r="B60" i="9" s="1"/>
  <c r="H59" i="9"/>
  <c r="G59" i="9"/>
  <c r="F59" i="9"/>
  <c r="E59" i="9"/>
  <c r="B59" i="9" s="1"/>
  <c r="H58" i="9"/>
  <c r="E58" i="9" s="1"/>
  <c r="B58" i="9" s="1"/>
  <c r="G58" i="9"/>
  <c r="F58" i="9"/>
  <c r="H57" i="9"/>
  <c r="E57" i="9" s="1"/>
  <c r="B57" i="9" s="1"/>
  <c r="G57" i="9"/>
  <c r="F57" i="9"/>
  <c r="H56" i="9"/>
  <c r="G56" i="9"/>
  <c r="F56" i="9"/>
  <c r="E56" i="9"/>
  <c r="B56" i="9" s="1"/>
  <c r="H55" i="9"/>
  <c r="G55" i="9"/>
  <c r="F55" i="9"/>
  <c r="E55" i="9"/>
  <c r="B55" i="9" s="1"/>
  <c r="H54" i="9"/>
  <c r="G54" i="9"/>
  <c r="F54" i="9"/>
  <c r="E54" i="9"/>
  <c r="B54" i="9"/>
  <c r="H53" i="9"/>
  <c r="E53" i="9" s="1"/>
  <c r="B53" i="9" s="1"/>
  <c r="G53" i="9"/>
  <c r="F53" i="9"/>
  <c r="H52" i="9"/>
  <c r="G52" i="9"/>
  <c r="F52" i="9"/>
  <c r="E52" i="9"/>
  <c r="B52" i="9"/>
  <c r="H51" i="9"/>
  <c r="G51" i="9"/>
  <c r="F51" i="9"/>
  <c r="E51" i="9"/>
  <c r="B51" i="9" s="1"/>
  <c r="H50" i="9"/>
  <c r="E50" i="9" s="1"/>
  <c r="B50" i="9" s="1"/>
  <c r="G50" i="9"/>
  <c r="F50" i="9"/>
  <c r="H49" i="9"/>
  <c r="G49" i="9"/>
  <c r="F49" i="9"/>
  <c r="E49" i="9"/>
  <c r="B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G43" i="9"/>
  <c r="F43" i="9"/>
  <c r="H42" i="9"/>
  <c r="E42" i="9" s="1"/>
  <c r="B42" i="9" s="1"/>
  <c r="G42" i="9"/>
  <c r="F42" i="9"/>
  <c r="H41" i="9"/>
  <c r="E41" i="9" s="1"/>
  <c r="B41" i="9" s="1"/>
  <c r="G41" i="9"/>
  <c r="F41" i="9"/>
  <c r="H40" i="9"/>
  <c r="G40" i="9"/>
  <c r="F40" i="9"/>
  <c r="E40" i="9"/>
  <c r="B40" i="9" s="1"/>
  <c r="H39" i="9"/>
  <c r="G39" i="9"/>
  <c r="F39" i="9"/>
  <c r="H38" i="9"/>
  <c r="G38" i="9"/>
  <c r="F38" i="9"/>
  <c r="E38" i="9"/>
  <c r="B38" i="9" s="1"/>
  <c r="H37" i="9"/>
  <c r="E37" i="9" s="1"/>
  <c r="B37" i="9" s="1"/>
  <c r="G37" i="9"/>
  <c r="F37" i="9"/>
  <c r="H36" i="9"/>
  <c r="G36" i="9"/>
  <c r="F36" i="9"/>
  <c r="E36" i="9"/>
  <c r="B36" i="9" s="1"/>
  <c r="H35" i="9"/>
  <c r="G35" i="9"/>
  <c r="F35" i="9"/>
  <c r="E35" i="9"/>
  <c r="B35" i="9"/>
  <c r="H34" i="9"/>
  <c r="E34" i="9" s="1"/>
  <c r="B34" i="9" s="1"/>
  <c r="G34" i="9"/>
  <c r="F34" i="9"/>
  <c r="H33" i="9"/>
  <c r="E33" i="9" s="1"/>
  <c r="B33" i="9" s="1"/>
  <c r="G33" i="9"/>
  <c r="F33" i="9"/>
  <c r="H32" i="9"/>
  <c r="G32" i="9"/>
  <c r="F32" i="9"/>
  <c r="E32" i="9"/>
  <c r="B32" i="9"/>
  <c r="H31" i="9"/>
  <c r="G31" i="9"/>
  <c r="F31" i="9"/>
  <c r="E31" i="9"/>
  <c r="B31" i="9" s="1"/>
  <c r="H30" i="9"/>
  <c r="E30" i="9" s="1"/>
  <c r="B30" i="9" s="1"/>
  <c r="G30" i="9"/>
  <c r="F30" i="9"/>
  <c r="H29" i="9"/>
  <c r="G29" i="9"/>
  <c r="F29" i="9"/>
  <c r="E29" i="9"/>
  <c r="B29" i="9" s="1"/>
  <c r="H28" i="9"/>
  <c r="G28" i="9"/>
  <c r="F28" i="9"/>
  <c r="E28" i="9"/>
  <c r="B28" i="9"/>
  <c r="H27" i="9"/>
  <c r="G27" i="9"/>
  <c r="F27" i="9"/>
  <c r="E27" i="9"/>
  <c r="B27" i="9" s="1"/>
  <c r="H26" i="9"/>
  <c r="E26" i="9" s="1"/>
  <c r="B26" i="9" s="1"/>
  <c r="G26" i="9"/>
  <c r="F26" i="9"/>
  <c r="H25" i="9"/>
  <c r="G25" i="9"/>
  <c r="F25" i="9"/>
  <c r="H24" i="9"/>
  <c r="E24" i="9" s="1"/>
  <c r="B24" i="9" s="1"/>
  <c r="G24" i="9"/>
  <c r="F24" i="9"/>
  <c r="H23" i="9"/>
  <c r="G23" i="9"/>
  <c r="F23" i="9"/>
  <c r="E23" i="9"/>
  <c r="B23" i="9" s="1"/>
  <c r="H22" i="9"/>
  <c r="E22" i="9" s="1"/>
  <c r="B22" i="9" s="1"/>
  <c r="G22" i="9"/>
  <c r="F22" i="9"/>
  <c r="H21" i="9"/>
  <c r="G21" i="9"/>
  <c r="F21" i="9"/>
  <c r="E21" i="9"/>
  <c r="B21" i="9" s="1"/>
  <c r="F20" i="9"/>
  <c r="F4" i="9"/>
  <c r="O3" i="9"/>
  <c r="G274" i="9" s="1"/>
  <c r="E274" i="9" s="1"/>
  <c r="I3" i="9"/>
  <c r="H3" i="9"/>
  <c r="G3" i="9"/>
  <c r="D101" i="8"/>
  <c r="D95" i="8"/>
  <c r="D90" i="8"/>
  <c r="D85" i="8"/>
  <c r="C1560" i="1" s="1"/>
  <c r="G1560" i="1" s="1"/>
  <c r="D80" i="8"/>
  <c r="D75" i="8"/>
  <c r="D70" i="8"/>
  <c r="D65" i="8"/>
  <c r="D60" i="8"/>
  <c r="D55" i="8"/>
  <c r="D50" i="8"/>
  <c r="D44" i="8"/>
  <c r="D36" i="8"/>
  <c r="D26" i="8"/>
  <c r="D24" i="8" s="1"/>
  <c r="C1499" i="1" s="1"/>
  <c r="D18" i="8"/>
  <c r="D8" i="8"/>
  <c r="D6" i="8"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D522" i="1"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D473" i="4"/>
  <c r="D472" i="4" s="1"/>
  <c r="E472" i="4"/>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18" i="4"/>
  <c r="D418" i="4"/>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59" i="1" s="1"/>
  <c r="D273" i="4"/>
  <c r="F273" i="4" s="1"/>
  <c r="F272" i="4"/>
  <c r="F271" i="4"/>
  <c r="F270" i="4"/>
  <c r="F269" i="4"/>
  <c r="E268" i="4"/>
  <c r="D268" i="4"/>
  <c r="F268" i="4" s="1"/>
  <c r="F267" i="4"/>
  <c r="F266" i="4"/>
  <c r="F265" i="4"/>
  <c r="E264" i="4"/>
  <c r="D264" i="4"/>
  <c r="F264" i="4" s="1"/>
  <c r="F262" i="4"/>
  <c r="F261" i="4"/>
  <c r="F260" i="4"/>
  <c r="E259" i="4"/>
  <c r="D255" i="1" s="1"/>
  <c r="H255" i="1"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E224" i="4" s="1"/>
  <c r="D220" i="1" s="1"/>
  <c r="D225" i="4"/>
  <c r="F225"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E163" i="4" s="1"/>
  <c r="D159" i="1" s="1"/>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08" i="1" s="1"/>
  <c r="H108" i="1" s="1"/>
  <c r="D112" i="4"/>
  <c r="F111" i="4"/>
  <c r="F110" i="4"/>
  <c r="F109" i="4"/>
  <c r="F108" i="4"/>
  <c r="E107" i="4"/>
  <c r="E106" i="4" s="1"/>
  <c r="D102" i="1" s="1"/>
  <c r="D107" i="4"/>
  <c r="D106" i="4"/>
  <c r="F106" i="4" s="1"/>
  <c r="F105" i="4"/>
  <c r="F104" i="4"/>
  <c r="F103" i="4"/>
  <c r="F102" i="4"/>
  <c r="F101" i="4"/>
  <c r="F100" i="4"/>
  <c r="F99" i="4"/>
  <c r="E98" i="4"/>
  <c r="D98" i="4"/>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E74" i="4"/>
  <c r="D70" i="1" s="1"/>
  <c r="D74" i="4"/>
  <c r="F73" i="4"/>
  <c r="F72" i="4"/>
  <c r="E71" i="4"/>
  <c r="D71" i="4"/>
  <c r="F71" i="4" s="1"/>
  <c r="F70" i="4"/>
  <c r="F69" i="4"/>
  <c r="E68" i="4"/>
  <c r="D68" i="4"/>
  <c r="F68" i="4" s="1"/>
  <c r="F67" i="4"/>
  <c r="F66" i="4"/>
  <c r="E65" i="4"/>
  <c r="D65" i="4"/>
  <c r="F65" i="4" s="1"/>
  <c r="F64" i="4"/>
  <c r="F63" i="4"/>
  <c r="E62" i="4"/>
  <c r="D62" i="4"/>
  <c r="F62" i="4" s="1"/>
  <c r="F61" i="4"/>
  <c r="F60" i="4"/>
  <c r="E59" i="4"/>
  <c r="D55" i="1" s="1"/>
  <c r="D59" i="4"/>
  <c r="F58" i="4"/>
  <c r="F57" i="4"/>
  <c r="F56" i="4"/>
  <c r="F55" i="4"/>
  <c r="E54" i="4"/>
  <c r="D54" i="4"/>
  <c r="F54" i="4" s="1"/>
  <c r="F53" i="4"/>
  <c r="F52" i="4"/>
  <c r="E51" i="4"/>
  <c r="E50" i="4" s="1"/>
  <c r="D46" i="1"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E7"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H22"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C1569" i="1"/>
  <c r="H1569" i="1" s="1"/>
  <c r="H1568" i="1"/>
  <c r="C1568" i="1"/>
  <c r="G1568" i="1" s="1"/>
  <c r="G1567" i="1"/>
  <c r="C1567" i="1"/>
  <c r="H1567" i="1" s="1"/>
  <c r="H1566" i="1"/>
  <c r="C1566" i="1"/>
  <c r="G1566" i="1" s="1"/>
  <c r="C1565" i="1"/>
  <c r="H1565" i="1" s="1"/>
  <c r="C1564" i="1"/>
  <c r="G1564" i="1" s="1"/>
  <c r="G1563" i="1"/>
  <c r="C1563" i="1"/>
  <c r="H1563" i="1" s="1"/>
  <c r="C1562" i="1"/>
  <c r="G1562" i="1" s="1"/>
  <c r="C1561" i="1"/>
  <c r="H1561"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G1523" i="1"/>
  <c r="C1523" i="1"/>
  <c r="H1523" i="1" s="1"/>
  <c r="C1522" i="1"/>
  <c r="G1522" i="1" s="1"/>
  <c r="G1521" i="1"/>
  <c r="C1521" i="1"/>
  <c r="H1521" i="1" s="1"/>
  <c r="C1520" i="1"/>
  <c r="G1520" i="1" s="1"/>
  <c r="G1519" i="1"/>
  <c r="C1519" i="1"/>
  <c r="H1519" i="1" s="1"/>
  <c r="H1516" i="1"/>
  <c r="C1516" i="1"/>
  <c r="G1516" i="1" s="1"/>
  <c r="C1515" i="1"/>
  <c r="H1515" i="1" s="1"/>
  <c r="H1514" i="1"/>
  <c r="C1514" i="1"/>
  <c r="G1514" i="1" s="1"/>
  <c r="G1513" i="1"/>
  <c r="C1513" i="1"/>
  <c r="H1513" i="1" s="1"/>
  <c r="H1512" i="1"/>
  <c r="C1512" i="1"/>
  <c r="G1512" i="1" s="1"/>
  <c r="C1511" i="1"/>
  <c r="H1511" i="1" s="1"/>
  <c r="C1510" i="1"/>
  <c r="G1510" i="1" s="1"/>
  <c r="G1509" i="1"/>
  <c r="C1509" i="1"/>
  <c r="H1509" i="1" s="1"/>
  <c r="C1508" i="1"/>
  <c r="G1508" i="1" s="1"/>
  <c r="C1507" i="1"/>
  <c r="H1507" i="1" s="1"/>
  <c r="H1506" i="1"/>
  <c r="C1506" i="1"/>
  <c r="G1506" i="1" s="1"/>
  <c r="G1505" i="1"/>
  <c r="C1505" i="1"/>
  <c r="H1505" i="1" s="1"/>
  <c r="C1504" i="1"/>
  <c r="G1504" i="1" s="1"/>
  <c r="C1503" i="1"/>
  <c r="H1503" i="1" s="1"/>
  <c r="H1502" i="1"/>
  <c r="C1502" i="1"/>
  <c r="G1502" i="1" s="1"/>
  <c r="H1500" i="1"/>
  <c r="C1500" i="1"/>
  <c r="G1500" i="1" s="1"/>
  <c r="H1498" i="1"/>
  <c r="C1498" i="1"/>
  <c r="G1498" i="1" s="1"/>
  <c r="G1497" i="1"/>
  <c r="C1497" i="1"/>
  <c r="H1497" i="1" s="1"/>
  <c r="H1496" i="1"/>
  <c r="C1496" i="1"/>
  <c r="G1496" i="1" s="1"/>
  <c r="G1495" i="1"/>
  <c r="C1495" i="1"/>
  <c r="H1495" i="1" s="1"/>
  <c r="H1494" i="1"/>
  <c r="C1494" i="1"/>
  <c r="G1494" i="1" s="1"/>
  <c r="G1493" i="1"/>
  <c r="C1493" i="1"/>
  <c r="H1493" i="1" s="1"/>
  <c r="C1492" i="1"/>
  <c r="G1492" i="1" s="1"/>
  <c r="G1491" i="1"/>
  <c r="C1491" i="1"/>
  <c r="H1491" i="1" s="1"/>
  <c r="H1490" i="1"/>
  <c r="C1490" i="1"/>
  <c r="G1490" i="1" s="1"/>
  <c r="G1489" i="1"/>
  <c r="C1489" i="1"/>
  <c r="H1489" i="1" s="1"/>
  <c r="H1488" i="1"/>
  <c r="C1488" i="1"/>
  <c r="G1488" i="1" s="1"/>
  <c r="G1487" i="1"/>
  <c r="C1487" i="1"/>
  <c r="H1487" i="1" s="1"/>
  <c r="C1486" i="1"/>
  <c r="G1486" i="1" s="1"/>
  <c r="C1485" i="1"/>
  <c r="H1485" i="1" s="1"/>
  <c r="C1484" i="1"/>
  <c r="G1484" i="1" s="1"/>
  <c r="C1483" i="1"/>
  <c r="H1483" i="1" s="1"/>
  <c r="C1482" i="1"/>
  <c r="G1482" i="1" s="1"/>
  <c r="C1481" i="1"/>
  <c r="H1481"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H1449" i="1" s="1"/>
  <c r="C1449" i="1"/>
  <c r="D1448" i="1"/>
  <c r="J1448" i="1" s="1"/>
  <c r="C1448" i="1"/>
  <c r="G1448" i="1" s="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G1157" i="1" s="1"/>
  <c r="D1156" i="1"/>
  <c r="C1156" i="1"/>
  <c r="G1156" i="1" s="1"/>
  <c r="D1155" i="1"/>
  <c r="C1155" i="1"/>
  <c r="G1155" i="1" s="1"/>
  <c r="D1154" i="1"/>
  <c r="C1154" i="1"/>
  <c r="G1154" i="1" s="1"/>
  <c r="C1153"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D820" i="1"/>
  <c r="C820" i="1"/>
  <c r="G820" i="1" s="1"/>
  <c r="D819" i="1"/>
  <c r="C819" i="1"/>
  <c r="G819" i="1" s="1"/>
  <c r="D818" i="1"/>
  <c r="C818" i="1"/>
  <c r="G818" i="1" s="1"/>
  <c r="D817" i="1"/>
  <c r="C817" i="1"/>
  <c r="G817" i="1" s="1"/>
  <c r="D816" i="1"/>
  <c r="C816" i="1"/>
  <c r="D815" i="1"/>
  <c r="C815" i="1"/>
  <c r="G815" i="1" s="1"/>
  <c r="D814" i="1"/>
  <c r="C814" i="1"/>
  <c r="D813" i="1"/>
  <c r="C813" i="1"/>
  <c r="G813" i="1" s="1"/>
  <c r="D812" i="1"/>
  <c r="C812" i="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D717" i="1"/>
  <c r="C717" i="1"/>
  <c r="G717" i="1" s="1"/>
  <c r="D716" i="1"/>
  <c r="C716" i="1"/>
  <c r="G716" i="1" s="1"/>
  <c r="D715" i="1"/>
  <c r="C715" i="1"/>
  <c r="D714" i="1"/>
  <c r="C714" i="1"/>
  <c r="D713" i="1"/>
  <c r="C713" i="1"/>
  <c r="G713" i="1" s="1"/>
  <c r="D712" i="1"/>
  <c r="C712" i="1"/>
  <c r="G712" i="1" s="1"/>
  <c r="D711" i="1"/>
  <c r="C711" i="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D690" i="1"/>
  <c r="C690" i="1"/>
  <c r="G690" i="1" s="1"/>
  <c r="D689" i="1"/>
  <c r="C689" i="1"/>
  <c r="G689" i="1" s="1"/>
  <c r="D688" i="1"/>
  <c r="C688" i="1"/>
  <c r="G688" i="1" s="1"/>
  <c r="D687" i="1"/>
  <c r="C687" i="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D653" i="1"/>
  <c r="C653" i="1"/>
  <c r="G653" i="1" s="1"/>
  <c r="D652" i="1"/>
  <c r="C652" i="1"/>
  <c r="G652" i="1" s="1"/>
  <c r="D651" i="1"/>
  <c r="C651" i="1"/>
  <c r="G651" i="1" s="1"/>
  <c r="D650" i="1"/>
  <c r="C650" i="1"/>
  <c r="G650" i="1" s="1"/>
  <c r="D649" i="1"/>
  <c r="C649" i="1"/>
  <c r="G649" i="1" s="1"/>
  <c r="D648" i="1"/>
  <c r="C648" i="1"/>
  <c r="D647" i="1"/>
  <c r="C647" i="1"/>
  <c r="G647" i="1" s="1"/>
  <c r="D646" i="1"/>
  <c r="C646" i="1"/>
  <c r="D645" i="1"/>
  <c r="C645" i="1"/>
  <c r="D644" i="1"/>
  <c r="C644" i="1"/>
  <c r="D643" i="1"/>
  <c r="C643" i="1"/>
  <c r="D642" i="1"/>
  <c r="C642" i="1"/>
  <c r="D641" i="1"/>
  <c r="C641" i="1"/>
  <c r="G641" i="1" s="1"/>
  <c r="D637" i="1"/>
  <c r="C637" i="1"/>
  <c r="D632" i="1"/>
  <c r="C632" i="1"/>
  <c r="G632" i="1" s="1"/>
  <c r="D631" i="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D611" i="1"/>
  <c r="C611" i="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D593" i="1"/>
  <c r="C593" i="1"/>
  <c r="D592" i="1"/>
  <c r="C592" i="1"/>
  <c r="G592" i="1" s="1"/>
  <c r="D591" i="1"/>
  <c r="C591" i="1"/>
  <c r="G591" i="1" s="1"/>
  <c r="D590" i="1"/>
  <c r="C590" i="1"/>
  <c r="G590" i="1" s="1"/>
  <c r="D589" i="1"/>
  <c r="C589" i="1"/>
  <c r="G589" i="1" s="1"/>
  <c r="D588" i="1"/>
  <c r="C588" i="1"/>
  <c r="G588" i="1" s="1"/>
  <c r="D587" i="1"/>
  <c r="C587" i="1"/>
  <c r="D586" i="1"/>
  <c r="C586" i="1"/>
  <c r="G586" i="1" s="1"/>
  <c r="D585" i="1"/>
  <c r="C585" i="1"/>
  <c r="G585" i="1" s="1"/>
  <c r="D584" i="1"/>
  <c r="C584" i="1"/>
  <c r="G584" i="1" s="1"/>
  <c r="D583" i="1"/>
  <c r="C583" i="1"/>
  <c r="G583" i="1" s="1"/>
  <c r="D582" i="1"/>
  <c r="C582" i="1"/>
  <c r="G582" i="1" s="1"/>
  <c r="D581" i="1"/>
  <c r="C581" i="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D421" i="1"/>
  <c r="H421" i="1" s="1"/>
  <c r="C421" i="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D413" i="1"/>
  <c r="C413" i="1"/>
  <c r="D412" i="1"/>
  <c r="C412" i="1"/>
  <c r="D411" i="1"/>
  <c r="C411" i="1"/>
  <c r="D406" i="1"/>
  <c r="C406" i="1"/>
  <c r="G406" i="1" s="1"/>
  <c r="D405" i="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D390" i="1"/>
  <c r="C390" i="1"/>
  <c r="G390" i="1" s="1"/>
  <c r="D389" i="1"/>
  <c r="H389" i="1" s="1"/>
  <c r="C389" i="1"/>
  <c r="G389" i="1" s="1"/>
  <c r="D388" i="1"/>
  <c r="H388" i="1" s="1"/>
  <c r="C388" i="1"/>
  <c r="G388" i="1" s="1"/>
  <c r="D387" i="1"/>
  <c r="H387" i="1" s="1"/>
  <c r="C387" i="1"/>
  <c r="G387" i="1" s="1"/>
  <c r="D386" i="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C364" i="1"/>
  <c r="G364" i="1" s="1"/>
  <c r="D363" i="1"/>
  <c r="C363" i="1"/>
  <c r="D362" i="1"/>
  <c r="C362" i="1"/>
  <c r="G362" i="1" s="1"/>
  <c r="D361" i="1"/>
  <c r="H361" i="1" s="1"/>
  <c r="C361" i="1"/>
  <c r="G361" i="1" s="1"/>
  <c r="D360" i="1"/>
  <c r="H360" i="1" s="1"/>
  <c r="C360" i="1"/>
  <c r="G360"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4" i="1"/>
  <c r="H344" i="1" s="1"/>
  <c r="C344" i="1"/>
  <c r="G344" i="1" s="1"/>
  <c r="D343" i="1"/>
  <c r="H343" i="1" s="1"/>
  <c r="C343" i="1"/>
  <c r="G343" i="1" s="1"/>
  <c r="D342" i="1"/>
  <c r="H342" i="1" s="1"/>
  <c r="C342" i="1"/>
  <c r="G342" i="1" s="1"/>
  <c r="D341" i="1"/>
  <c r="H341" i="1" s="1"/>
  <c r="C341" i="1"/>
  <c r="G341" i="1" s="1"/>
  <c r="D340" i="1"/>
  <c r="H340" i="1" s="1"/>
  <c r="C340" i="1"/>
  <c r="G340" i="1" s="1"/>
  <c r="D339" i="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C296" i="1"/>
  <c r="G296" i="1" s="1"/>
  <c r="D295" i="1"/>
  <c r="C295" i="1"/>
  <c r="G295" i="1" s="1"/>
  <c r="D294" i="1"/>
  <c r="D293" i="1"/>
  <c r="D292" i="1"/>
  <c r="H292" i="1" s="1"/>
  <c r="C292" i="1"/>
  <c r="G292" i="1" s="1"/>
  <c r="D291" i="1"/>
  <c r="H291" i="1" s="1"/>
  <c r="C291" i="1"/>
  <c r="G291" i="1" s="1"/>
  <c r="D290" i="1"/>
  <c r="H290" i="1" s="1"/>
  <c r="C290" i="1"/>
  <c r="D289" i="1"/>
  <c r="H289" i="1" s="1"/>
  <c r="C289" i="1"/>
  <c r="G289" i="1" s="1"/>
  <c r="D288" i="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C269" i="1"/>
  <c r="D268" i="1"/>
  <c r="H268" i="1" s="1"/>
  <c r="C268" i="1"/>
  <c r="G268" i="1" s="1"/>
  <c r="D267" i="1"/>
  <c r="H267" i="1" s="1"/>
  <c r="C267" i="1"/>
  <c r="G267" i="1" s="1"/>
  <c r="D266" i="1"/>
  <c r="H266" i="1" s="1"/>
  <c r="C266" i="1"/>
  <c r="G266" i="1" s="1"/>
  <c r="D265" i="1"/>
  <c r="C265" i="1"/>
  <c r="G265" i="1" s="1"/>
  <c r="D264" i="1"/>
  <c r="C264" i="1"/>
  <c r="G264" i="1" s="1"/>
  <c r="D263" i="1"/>
  <c r="H263" i="1" s="1"/>
  <c r="C263" i="1"/>
  <c r="G263" i="1" s="1"/>
  <c r="D262" i="1"/>
  <c r="H262" i="1" s="1"/>
  <c r="C262" i="1"/>
  <c r="G262" i="1" s="1"/>
  <c r="D261" i="1"/>
  <c r="C261" i="1"/>
  <c r="G261" i="1" s="1"/>
  <c r="D260" i="1"/>
  <c r="C260" i="1"/>
  <c r="G260" i="1" s="1"/>
  <c r="D258" i="1"/>
  <c r="H258" i="1" s="1"/>
  <c r="C258" i="1"/>
  <c r="G258" i="1" s="1"/>
  <c r="D257" i="1"/>
  <c r="H257" i="1" s="1"/>
  <c r="C257" i="1"/>
  <c r="G257" i="1" s="1"/>
  <c r="D256" i="1"/>
  <c r="H256" i="1" s="1"/>
  <c r="C256" i="1"/>
  <c r="G256" i="1" s="1"/>
  <c r="C255" i="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D235" i="1"/>
  <c r="H235" i="1" s="1"/>
  <c r="C235" i="1"/>
  <c r="G235" i="1" s="1"/>
  <c r="D234" i="1"/>
  <c r="H234" i="1" s="1"/>
  <c r="C234" i="1"/>
  <c r="G234" i="1" s="1"/>
  <c r="D233" i="1"/>
  <c r="H233" i="1" s="1"/>
  <c r="C233" i="1"/>
  <c r="D232" i="1"/>
  <c r="H232" i="1" s="1"/>
  <c r="C232" i="1"/>
  <c r="D231" i="1"/>
  <c r="H231" i="1" s="1"/>
  <c r="C231" i="1"/>
  <c r="G231" i="1" s="1"/>
  <c r="D230" i="1"/>
  <c r="H230" i="1" s="1"/>
  <c r="C230" i="1"/>
  <c r="G230" i="1" s="1"/>
  <c r="D229" i="1"/>
  <c r="C229" i="1"/>
  <c r="G229" i="1" s="1"/>
  <c r="D228" i="1"/>
  <c r="H228" i="1" s="1"/>
  <c r="C228" i="1"/>
  <c r="G228" i="1" s="1"/>
  <c r="D227" i="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D200" i="1"/>
  <c r="H200" i="1" s="1"/>
  <c r="C200" i="1"/>
  <c r="G200" i="1" s="1"/>
  <c r="D199" i="1"/>
  <c r="H199" i="1" s="1"/>
  <c r="C199" i="1"/>
  <c r="G199" i="1" s="1"/>
  <c r="D198" i="1"/>
  <c r="D197" i="1"/>
  <c r="H197" i="1" s="1"/>
  <c r="C197" i="1"/>
  <c r="G197" i="1" s="1"/>
  <c r="D196" i="1"/>
  <c r="H196" i="1" s="1"/>
  <c r="C196" i="1"/>
  <c r="G196" i="1" s="1"/>
  <c r="D195" i="1"/>
  <c r="H195" i="1" s="1"/>
  <c r="C195" i="1"/>
  <c r="G195" i="1" s="1"/>
  <c r="D194" i="1"/>
  <c r="H194" i="1" s="1"/>
  <c r="C194" i="1"/>
  <c r="G194" i="1" s="1"/>
  <c r="D193" i="1"/>
  <c r="H193" i="1" s="1"/>
  <c r="C193" i="1"/>
  <c r="G193" i="1" s="1"/>
  <c r="D192" i="1"/>
  <c r="D191" i="1"/>
  <c r="H191" i="1" s="1"/>
  <c r="C191" i="1"/>
  <c r="D190" i="1"/>
  <c r="H190" i="1" s="1"/>
  <c r="C190" i="1"/>
  <c r="G190" i="1" s="1"/>
  <c r="D189" i="1"/>
  <c r="H189" i="1" s="1"/>
  <c r="C189" i="1"/>
  <c r="D188" i="1"/>
  <c r="H188" i="1" s="1"/>
  <c r="C188" i="1"/>
  <c r="D187" i="1"/>
  <c r="H187" i="1" s="1"/>
  <c r="C187" i="1"/>
  <c r="D186" i="1"/>
  <c r="H186" i="1" s="1"/>
  <c r="C186" i="1"/>
  <c r="G186" i="1" s="1"/>
  <c r="D185" i="1"/>
  <c r="H185" i="1" s="1"/>
  <c r="C185" i="1"/>
  <c r="D184" i="1"/>
  <c r="D183" i="1"/>
  <c r="H183" i="1" s="1"/>
  <c r="C183" i="1"/>
  <c r="G183" i="1" s="1"/>
  <c r="D182" i="1"/>
  <c r="H182" i="1" s="1"/>
  <c r="C182" i="1"/>
  <c r="G182" i="1" s="1"/>
  <c r="D181" i="1"/>
  <c r="H181" i="1" s="1"/>
  <c r="C181" i="1"/>
  <c r="G181" i="1" s="1"/>
  <c r="D180" i="1"/>
  <c r="H180" i="1" s="1"/>
  <c r="C180" i="1"/>
  <c r="G180" i="1" s="1"/>
  <c r="D179" i="1"/>
  <c r="H179" i="1" s="1"/>
  <c r="C179" i="1"/>
  <c r="D178" i="1"/>
  <c r="H178" i="1" s="1"/>
  <c r="C178" i="1"/>
  <c r="G178" i="1" s="1"/>
  <c r="D177" i="1"/>
  <c r="H177" i="1" s="1"/>
  <c r="C177" i="1"/>
  <c r="D176" i="1"/>
  <c r="H176" i="1" s="1"/>
  <c r="C176" i="1"/>
  <c r="D175" i="1"/>
  <c r="H175" i="1" s="1"/>
  <c r="C175" i="1"/>
  <c r="D174" i="1"/>
  <c r="C174" i="1"/>
  <c r="G174" i="1" s="1"/>
  <c r="D172" i="1"/>
  <c r="H172" i="1" s="1"/>
  <c r="C172" i="1"/>
  <c r="G172" i="1" s="1"/>
  <c r="D171" i="1"/>
  <c r="H171" i="1" s="1"/>
  <c r="C171" i="1"/>
  <c r="G171" i="1" s="1"/>
  <c r="D170" i="1"/>
  <c r="C170" i="1"/>
  <c r="D169" i="1"/>
  <c r="H169" i="1" s="1"/>
  <c r="C169" i="1"/>
  <c r="G169" i="1" s="1"/>
  <c r="D168" i="1"/>
  <c r="C168" i="1"/>
  <c r="D167" i="1"/>
  <c r="H167" i="1" s="1"/>
  <c r="C167" i="1"/>
  <c r="G167" i="1" s="1"/>
  <c r="D166" i="1"/>
  <c r="C166" i="1"/>
  <c r="D165" i="1"/>
  <c r="C165" i="1"/>
  <c r="D164" i="1"/>
  <c r="C164" i="1"/>
  <c r="D163" i="1"/>
  <c r="C163" i="1"/>
  <c r="D162" i="1"/>
  <c r="C162" i="1"/>
  <c r="D161" i="1"/>
  <c r="C161" i="1"/>
  <c r="D160" i="1"/>
  <c r="C160" i="1"/>
  <c r="D158" i="1"/>
  <c r="H158" i="1" s="1"/>
  <c r="C158" i="1"/>
  <c r="G158" i="1" s="1"/>
  <c r="D157" i="1"/>
  <c r="C157" i="1"/>
  <c r="G157" i="1" s="1"/>
  <c r="D156" i="1"/>
  <c r="H156" i="1" s="1"/>
  <c r="C156" i="1"/>
  <c r="G156" i="1" s="1"/>
  <c r="D155" i="1"/>
  <c r="C155" i="1"/>
  <c r="G155" i="1" s="1"/>
  <c r="D154" i="1"/>
  <c r="C154" i="1"/>
  <c r="G154" i="1" s="1"/>
  <c r="D153" i="1"/>
  <c r="H153" i="1" s="1"/>
  <c r="C153" i="1"/>
  <c r="G153" i="1" s="1"/>
  <c r="D152" i="1"/>
  <c r="H152" i="1" s="1"/>
  <c r="C152" i="1"/>
  <c r="G152" i="1" s="1"/>
  <c r="D151" i="1"/>
  <c r="H151" i="1" s="1"/>
  <c r="C151" i="1"/>
  <c r="G151" i="1" s="1"/>
  <c r="D150" i="1"/>
  <c r="C150" i="1"/>
  <c r="G150" i="1" s="1"/>
  <c r="C149" i="1"/>
  <c r="C148" i="1"/>
  <c r="D146" i="1"/>
  <c r="H146" i="1" s="1"/>
  <c r="C146" i="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D134" i="1"/>
  <c r="H134" i="1" s="1"/>
  <c r="C134" i="1"/>
  <c r="G134" i="1" s="1"/>
  <c r="D133" i="1"/>
  <c r="H133" i="1" s="1"/>
  <c r="C133" i="1"/>
  <c r="G133" i="1" s="1"/>
  <c r="D132" i="1"/>
  <c r="H132" i="1" s="1"/>
  <c r="C132" i="1"/>
  <c r="G132" i="1" s="1"/>
  <c r="D131" i="1"/>
  <c r="H131" i="1" s="1"/>
  <c r="C131" i="1"/>
  <c r="G131" i="1" s="1"/>
  <c r="D130" i="1"/>
  <c r="H130" i="1" s="1"/>
  <c r="C130" i="1"/>
  <c r="G130" i="1" s="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D117" i="1"/>
  <c r="H117" i="1" s="1"/>
  <c r="C117" i="1"/>
  <c r="G117" i="1" s="1"/>
  <c r="D116" i="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C108" i="1"/>
  <c r="D107" i="1"/>
  <c r="H107" i="1" s="1"/>
  <c r="C107" i="1"/>
  <c r="G107" i="1" s="1"/>
  <c r="D106" i="1"/>
  <c r="H106" i="1" s="1"/>
  <c r="C106" i="1"/>
  <c r="G106" i="1" s="1"/>
  <c r="D105" i="1"/>
  <c r="H105" i="1" s="1"/>
  <c r="C105" i="1"/>
  <c r="G105" i="1" s="1"/>
  <c r="D104" i="1"/>
  <c r="H104" i="1" s="1"/>
  <c r="C104" i="1"/>
  <c r="G104" i="1" s="1"/>
  <c r="C103" i="1"/>
  <c r="D101" i="1"/>
  <c r="H101" i="1" s="1"/>
  <c r="C101" i="1"/>
  <c r="G101" i="1" s="1"/>
  <c r="D100" i="1"/>
  <c r="H100" i="1" s="1"/>
  <c r="C100" i="1"/>
  <c r="G100" i="1" s="1"/>
  <c r="D99" i="1"/>
  <c r="H99" i="1" s="1"/>
  <c r="C99" i="1"/>
  <c r="G99" i="1" s="1"/>
  <c r="D98" i="1"/>
  <c r="H98" i="1" s="1"/>
  <c r="C98" i="1"/>
  <c r="G98" i="1" s="1"/>
  <c r="D97" i="1"/>
  <c r="H97" i="1" s="1"/>
  <c r="C97" i="1"/>
  <c r="G97" i="1" s="1"/>
  <c r="D96" i="1"/>
  <c r="H96" i="1" s="1"/>
  <c r="C96" i="1"/>
  <c r="D95" i="1"/>
  <c r="H95" i="1" s="1"/>
  <c r="C95" i="1"/>
  <c r="G95" i="1" s="1"/>
  <c r="D94" i="1"/>
  <c r="H94" i="1" s="1"/>
  <c r="C94" i="1"/>
  <c r="D93" i="1"/>
  <c r="H93" i="1" s="1"/>
  <c r="C93" i="1"/>
  <c r="G93" i="1" s="1"/>
  <c r="D92" i="1"/>
  <c r="H92" i="1" s="1"/>
  <c r="C92" i="1"/>
  <c r="G92" i="1" s="1"/>
  <c r="D91" i="1"/>
  <c r="H91" i="1" s="1"/>
  <c r="C91" i="1"/>
  <c r="G91" i="1" s="1"/>
  <c r="D90" i="1"/>
  <c r="H90" i="1" s="1"/>
  <c r="C90" i="1"/>
  <c r="G90" i="1" s="1"/>
  <c r="D89" i="1"/>
  <c r="H89" i="1" s="1"/>
  <c r="C89" i="1"/>
  <c r="D88" i="1"/>
  <c r="H88" i="1" s="1"/>
  <c r="C88" i="1"/>
  <c r="D87" i="1"/>
  <c r="H87" i="1" s="1"/>
  <c r="C87" i="1"/>
  <c r="D86" i="1"/>
  <c r="H86" i="1" s="1"/>
  <c r="C86" i="1"/>
  <c r="G86" i="1" s="1"/>
  <c r="D85" i="1"/>
  <c r="H85" i="1" s="1"/>
  <c r="C85" i="1"/>
  <c r="G85" i="1" s="1"/>
  <c r="D84" i="1"/>
  <c r="H84" i="1" s="1"/>
  <c r="C84" i="1"/>
  <c r="G84" i="1" s="1"/>
  <c r="D83" i="1"/>
  <c r="H83" i="1" s="1"/>
  <c r="C83" i="1"/>
  <c r="G83" i="1" s="1"/>
  <c r="D82" i="1"/>
  <c r="H82" i="1" s="1"/>
  <c r="C82" i="1"/>
  <c r="D81" i="1"/>
  <c r="C81" i="1"/>
  <c r="D80" i="1"/>
  <c r="H80" i="1" s="1"/>
  <c r="C80" i="1"/>
  <c r="G80" i="1" s="1"/>
  <c r="D79"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C71" i="1"/>
  <c r="G71" i="1" s="1"/>
  <c r="C70" i="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C59" i="1"/>
  <c r="G59" i="1" s="1"/>
  <c r="D58" i="1"/>
  <c r="C58" i="1"/>
  <c r="G58" i="1" s="1"/>
  <c r="D57" i="1"/>
  <c r="C57" i="1"/>
  <c r="G57" i="1" s="1"/>
  <c r="D56" i="1"/>
  <c r="C56" i="1"/>
  <c r="G56" i="1" s="1"/>
  <c r="C55" i="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C27" i="1"/>
  <c r="G27" i="1" s="1"/>
  <c r="D26" i="1"/>
  <c r="H26" i="1" s="1"/>
  <c r="C26" i="1"/>
  <c r="G26" i="1" s="1"/>
  <c r="D25" i="1"/>
  <c r="C25" i="1"/>
  <c r="G25" i="1" s="1"/>
  <c r="D24" i="1"/>
  <c r="H24" i="1" s="1"/>
  <c r="C24" i="1"/>
  <c r="G24" i="1" s="1"/>
  <c r="D23" i="1"/>
  <c r="C23" i="1"/>
  <c r="G23" i="1" s="1"/>
  <c r="D22" i="1"/>
  <c r="H22" i="1" s="1"/>
  <c r="C22" i="1"/>
  <c r="G22" i="1" s="1"/>
  <c r="D21" i="1"/>
  <c r="H21" i="1" s="1"/>
  <c r="C21" i="1"/>
  <c r="G21" i="1" s="1"/>
  <c r="D20" i="1"/>
  <c r="H20" i="1" s="1"/>
  <c r="C20" i="1"/>
  <c r="G20" i="1" s="1"/>
  <c r="D19" i="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H9" i="1"/>
  <c r="D9" i="1"/>
  <c r="C9" i="1"/>
  <c r="G9" i="1" s="1"/>
  <c r="D8" i="1"/>
  <c r="H8" i="1" s="1"/>
  <c r="C8" i="1"/>
  <c r="G8" i="1" s="1"/>
  <c r="D7" i="1"/>
  <c r="H7" i="1" s="1"/>
  <c r="C7" i="1"/>
  <c r="G7" i="1" s="1"/>
  <c r="H6" i="1"/>
  <c r="D6" i="1"/>
  <c r="C6" i="1"/>
  <c r="G6" i="1" s="1"/>
  <c r="D5" i="1"/>
  <c r="C5" i="1"/>
  <c r="G5" i="1" s="1"/>
  <c r="C4" i="1"/>
  <c r="G1535" i="1" l="1"/>
  <c r="G1561" i="1"/>
  <c r="D49" i="8"/>
  <c r="G1565" i="1"/>
  <c r="G1569" i="1"/>
  <c r="G1511" i="1"/>
  <c r="G1515" i="1"/>
  <c r="H1510" i="1"/>
  <c r="H1508" i="1"/>
  <c r="G1507" i="1"/>
  <c r="H1504" i="1"/>
  <c r="G1503" i="1"/>
  <c r="H1499" i="1"/>
  <c r="G1499" i="1"/>
  <c r="C1501" i="1"/>
  <c r="H1492" i="1"/>
  <c r="G1483" i="1"/>
  <c r="G1485" i="1"/>
  <c r="G1481" i="1"/>
  <c r="G961" i="1"/>
  <c r="G939" i="1"/>
  <c r="G821" i="1"/>
  <c r="G816" i="1"/>
  <c r="G814" i="1"/>
  <c r="G812" i="1"/>
  <c r="G757" i="1"/>
  <c r="G735" i="1"/>
  <c r="G718" i="1"/>
  <c r="G715" i="1"/>
  <c r="G714" i="1"/>
  <c r="G711" i="1"/>
  <c r="G691" i="1"/>
  <c r="G687" i="1"/>
  <c r="G654" i="1"/>
  <c r="E25" i="9"/>
  <c r="B25" i="9" s="1"/>
  <c r="G648" i="1"/>
  <c r="G646" i="1"/>
  <c r="G644" i="1"/>
  <c r="G643" i="1"/>
  <c r="G642" i="1"/>
  <c r="G645" i="1"/>
  <c r="F652" i="4"/>
  <c r="G631" i="1"/>
  <c r="G611" i="1"/>
  <c r="G612" i="1"/>
  <c r="G587" i="1"/>
  <c r="G593" i="1"/>
  <c r="G594" i="1"/>
  <c r="G415" i="1"/>
  <c r="G421" i="1"/>
  <c r="G422" i="1"/>
  <c r="E420" i="4"/>
  <c r="G637" i="1"/>
  <c r="G363" i="1"/>
  <c r="D359" i="1"/>
  <c r="E350" i="4"/>
  <c r="D345" i="1" s="1"/>
  <c r="F364" i="4"/>
  <c r="G290" i="1"/>
  <c r="G413" i="1"/>
  <c r="F418" i="4"/>
  <c r="G288" i="1"/>
  <c r="G411" i="1"/>
  <c r="G412" i="1"/>
  <c r="E644" i="4"/>
  <c r="D638" i="1" s="1"/>
  <c r="G269" i="1"/>
  <c r="D269" i="1"/>
  <c r="H269" i="1" s="1"/>
  <c r="G248" i="1"/>
  <c r="G255" i="1"/>
  <c r="F252" i="4"/>
  <c r="E252" i="4"/>
  <c r="D248" i="1" s="1"/>
  <c r="H248" i="1" s="1"/>
  <c r="F259" i="4"/>
  <c r="G232" i="1"/>
  <c r="G233" i="1"/>
  <c r="F236" i="4"/>
  <c r="F196" i="4"/>
  <c r="G201" i="1"/>
  <c r="G191" i="1"/>
  <c r="G189" i="1"/>
  <c r="G188" i="1"/>
  <c r="G187" i="1"/>
  <c r="G185" i="1"/>
  <c r="F221" i="9"/>
  <c r="F219" i="9"/>
  <c r="B219" i="9" s="1"/>
  <c r="G179" i="1"/>
  <c r="G177" i="1"/>
  <c r="G176" i="1"/>
  <c r="G175" i="1"/>
  <c r="E151" i="4"/>
  <c r="D147" i="1" s="1"/>
  <c r="D173" i="1"/>
  <c r="F177" i="4"/>
  <c r="G170" i="1"/>
  <c r="G168" i="1"/>
  <c r="G165" i="1"/>
  <c r="G166" i="1"/>
  <c r="G164" i="1"/>
  <c r="G163" i="1"/>
  <c r="G162" i="1"/>
  <c r="G160" i="1"/>
  <c r="G161" i="1"/>
  <c r="F217" i="9"/>
  <c r="D148" i="1"/>
  <c r="G148" i="1" s="1"/>
  <c r="D149" i="1"/>
  <c r="G149" i="1" s="1"/>
  <c r="F153" i="4"/>
  <c r="G135" i="1"/>
  <c r="G146" i="1"/>
  <c r="G118" i="1"/>
  <c r="G108" i="1"/>
  <c r="F112" i="4"/>
  <c r="D103" i="1"/>
  <c r="H103" i="1" s="1"/>
  <c r="F107" i="4"/>
  <c r="G94" i="1"/>
  <c r="G96" i="1"/>
  <c r="F98" i="4"/>
  <c r="G89" i="1"/>
  <c r="G87" i="1"/>
  <c r="G88" i="1"/>
  <c r="E82" i="4"/>
  <c r="D78" i="1" s="1"/>
  <c r="F91" i="4"/>
  <c r="G82" i="1"/>
  <c r="G81" i="1"/>
  <c r="G70" i="1"/>
  <c r="F74" i="4"/>
  <c r="G46" i="1"/>
  <c r="G55" i="1"/>
  <c r="F59" i="4"/>
  <c r="G4" i="1"/>
  <c r="D3" i="1"/>
  <c r="F8" i="4"/>
  <c r="B274" i="9"/>
  <c r="H406" i="1"/>
  <c r="H405" i="1"/>
  <c r="H411" i="1"/>
  <c r="H412" i="1"/>
  <c r="H386" i="1"/>
  <c r="H390" i="1"/>
  <c r="H364" i="1"/>
  <c r="H371" i="1"/>
  <c r="H363" i="1"/>
  <c r="H362" i="1"/>
  <c r="C359" i="1"/>
  <c r="D363" i="4"/>
  <c r="H295" i="1"/>
  <c r="H296" i="1"/>
  <c r="D299" i="4"/>
  <c r="H413" i="1"/>
  <c r="H288" i="1"/>
  <c r="D644" i="4"/>
  <c r="H264" i="1"/>
  <c r="H265" i="1"/>
  <c r="H260" i="1"/>
  <c r="H261" i="1"/>
  <c r="E67" i="9"/>
  <c r="B67" i="9" s="1"/>
  <c r="C236" i="1"/>
  <c r="G236" i="1" s="1"/>
  <c r="H229" i="1"/>
  <c r="C227" i="1"/>
  <c r="G227" i="1" s="1"/>
  <c r="D224" i="4"/>
  <c r="C192" i="1"/>
  <c r="G192" i="1" s="1"/>
  <c r="C198" i="1"/>
  <c r="G198" i="1" s="1"/>
  <c r="C184" i="1"/>
  <c r="G184" i="1" s="1"/>
  <c r="E43" i="9"/>
  <c r="B43" i="9" s="1"/>
  <c r="C173" i="1"/>
  <c r="G173" i="1" s="1"/>
  <c r="H174" i="1"/>
  <c r="D163" i="4"/>
  <c r="H170" i="1"/>
  <c r="H168" i="1"/>
  <c r="H165" i="1"/>
  <c r="H166" i="1"/>
  <c r="H164" i="1"/>
  <c r="H163" i="1"/>
  <c r="H162" i="1"/>
  <c r="H160" i="1"/>
  <c r="H161" i="1"/>
  <c r="H155" i="1"/>
  <c r="H157" i="1"/>
  <c r="H154" i="1"/>
  <c r="E39" i="9"/>
  <c r="B39" i="9" s="1"/>
  <c r="H148" i="1"/>
  <c r="H149" i="1"/>
  <c r="H150" i="1"/>
  <c r="C116" i="1"/>
  <c r="G116" i="1" s="1"/>
  <c r="C102" i="1"/>
  <c r="G102" i="1" s="1"/>
  <c r="C79" i="1"/>
  <c r="G79" i="1" s="1"/>
  <c r="H79" i="1"/>
  <c r="H81" i="1"/>
  <c r="D82" i="4"/>
  <c r="H70" i="1"/>
  <c r="H71" i="1"/>
  <c r="H58" i="1"/>
  <c r="H59" i="1"/>
  <c r="H57" i="1"/>
  <c r="H46" i="1"/>
  <c r="H55" i="1"/>
  <c r="H56" i="1"/>
  <c r="H25" i="1"/>
  <c r="H27" i="1"/>
  <c r="H19" i="1"/>
  <c r="H23" i="1"/>
  <c r="H4" i="1"/>
  <c r="H5"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H491" i="1"/>
  <c r="G491"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H1447" i="1"/>
  <c r="I1447" i="1" s="1"/>
  <c r="H1448" i="1"/>
  <c r="I1448"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E636" i="4"/>
  <c r="D630" i="1" s="1"/>
  <c r="I20" i="3"/>
  <c r="H1299" i="1"/>
  <c r="H1439" i="1"/>
  <c r="H1440" i="1"/>
  <c r="H1441" i="1"/>
  <c r="H1442" i="1"/>
  <c r="H1443" i="1"/>
  <c r="H1444" i="1"/>
  <c r="J1449" i="1"/>
  <c r="G1449" i="1"/>
  <c r="I1449" i="1" s="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0" i="1"/>
  <c r="H1482" i="1"/>
  <c r="H1484" i="1"/>
  <c r="H1486" i="1"/>
  <c r="F472" i="4"/>
  <c r="D7" i="4"/>
  <c r="F197" i="4"/>
  <c r="D263" i="4"/>
  <c r="D344" i="4"/>
  <c r="D396" i="4"/>
  <c r="D350" i="4" s="1"/>
  <c r="F416" i="4"/>
  <c r="F473" i="4"/>
  <c r="D515" i="4"/>
  <c r="D529" i="4"/>
  <c r="E142" i="9"/>
  <c r="B142" i="9" s="1"/>
  <c r="F603" i="4"/>
  <c r="D7" i="5"/>
  <c r="D69" i="5"/>
  <c r="D87" i="5"/>
  <c r="E146" i="5"/>
  <c r="D1124" i="1" s="1"/>
  <c r="G1124" i="1" s="1"/>
  <c r="E287" i="9"/>
  <c r="B287" i="9" s="1"/>
  <c r="F149" i="5"/>
  <c r="G20" i="9"/>
  <c r="H20" i="9"/>
  <c r="F152" i="4"/>
  <c r="F417" i="4"/>
  <c r="F88" i="5"/>
  <c r="D175" i="5"/>
  <c r="F176" i="5"/>
  <c r="G289" i="9"/>
  <c r="E289" i="9" s="1"/>
  <c r="B289" i="9" s="1"/>
  <c r="F177" i="5"/>
  <c r="D42" i="8"/>
  <c r="F180" i="5"/>
  <c r="E291" i="9"/>
  <c r="B291" i="9" s="1"/>
  <c r="F190" i="5"/>
  <c r="E292" i="9"/>
  <c r="B292" i="9" s="1"/>
  <c r="F206" i="5"/>
  <c r="F238" i="5"/>
  <c r="F246" i="5"/>
  <c r="F5" i="6"/>
  <c r="D89" i="6"/>
  <c r="D129"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B125" i="9"/>
  <c r="B129" i="9"/>
  <c r="B133" i="9"/>
  <c r="B137" i="9"/>
  <c r="B141" i="9"/>
  <c r="G160" i="9"/>
  <c r="E160" i="9" s="1"/>
  <c r="B160" i="9" s="1"/>
  <c r="G162" i="9"/>
  <c r="E162" i="9" s="1"/>
  <c r="B162" i="9" s="1"/>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273" i="9"/>
  <c r="E176" i="5"/>
  <c r="B297" i="9"/>
  <c r="E296" i="9"/>
  <c r="I10" i="3" s="1"/>
  <c r="B127" i="9"/>
  <c r="B131" i="9"/>
  <c r="B135" i="9"/>
  <c r="B139" i="9"/>
  <c r="G191" i="9"/>
  <c r="E191" i="9" s="1"/>
  <c r="B191" i="9" s="1"/>
  <c r="M212" i="9"/>
  <c r="B213" i="9"/>
  <c r="B215" i="9"/>
  <c r="B217" i="9"/>
  <c r="B221" i="9"/>
  <c r="B223" i="9"/>
  <c r="F275" i="9"/>
  <c r="B279" i="9"/>
  <c r="B290" i="9"/>
  <c r="B281" i="9"/>
  <c r="B228" i="9"/>
  <c r="B230" i="9"/>
  <c r="B232" i="9"/>
  <c r="B234" i="9"/>
  <c r="B236" i="9"/>
  <c r="B238" i="9"/>
  <c r="B240" i="9"/>
  <c r="B242" i="9"/>
  <c r="B244" i="9"/>
  <c r="B246" i="9"/>
  <c r="B248" i="9"/>
  <c r="B250" i="9"/>
  <c r="B252" i="9"/>
  <c r="B254" i="9"/>
  <c r="B256" i="9"/>
  <c r="B258" i="9"/>
  <c r="B260" i="9"/>
  <c r="B262" i="9"/>
  <c r="B264" i="9"/>
  <c r="B266" i="9"/>
  <c r="B268" i="9"/>
  <c r="B270" i="9"/>
  <c r="G294" i="9" l="1"/>
  <c r="E294" i="9" s="1"/>
  <c r="D43" i="8"/>
  <c r="C1524" i="1"/>
  <c r="H1501" i="1"/>
  <c r="G1501" i="1"/>
  <c r="E635" i="4"/>
  <c r="D629" i="1" s="1"/>
  <c r="D414" i="1"/>
  <c r="G359" i="1"/>
  <c r="E408" i="4"/>
  <c r="D403" i="1" s="1"/>
  <c r="E407" i="4"/>
  <c r="D402" i="1" s="1"/>
  <c r="I17" i="3"/>
  <c r="E289" i="4"/>
  <c r="D285" i="1" s="1"/>
  <c r="G103" i="1"/>
  <c r="E6" i="4"/>
  <c r="D2" i="1" s="1"/>
  <c r="F363" i="4"/>
  <c r="C358" i="1"/>
  <c r="H359" i="1"/>
  <c r="F299" i="4"/>
  <c r="C294" i="1"/>
  <c r="F644" i="4"/>
  <c r="C638" i="1"/>
  <c r="H236" i="1"/>
  <c r="F224" i="4"/>
  <c r="C220" i="1"/>
  <c r="H227" i="1"/>
  <c r="H198" i="1"/>
  <c r="H192" i="1"/>
  <c r="H184" i="1"/>
  <c r="H173" i="1"/>
  <c r="F163" i="4"/>
  <c r="C159" i="1"/>
  <c r="H116" i="1"/>
  <c r="H102" i="1"/>
  <c r="F82" i="4"/>
  <c r="C78" i="1"/>
  <c r="F350" i="4"/>
  <c r="C345" i="1"/>
  <c r="F141" i="6"/>
  <c r="H28" i="3"/>
  <c r="C1435" i="1"/>
  <c r="F89" i="6"/>
  <c r="C1383" i="1"/>
  <c r="G299" i="9"/>
  <c r="E299" i="9" s="1"/>
  <c r="K1432" i="9"/>
  <c r="G295" i="9"/>
  <c r="E295" i="9" s="1"/>
  <c r="B295" i="9" s="1"/>
  <c r="I34" i="3"/>
  <c r="C1517" i="1"/>
  <c r="E20" i="9"/>
  <c r="F87" i="5"/>
  <c r="C1065" i="1"/>
  <c r="H20" i="3"/>
  <c r="F7" i="5"/>
  <c r="C985" i="1"/>
  <c r="F515" i="4"/>
  <c r="C509" i="1"/>
  <c r="F263" i="4"/>
  <c r="C259" i="1"/>
  <c r="D6" i="4"/>
  <c r="F7" i="4"/>
  <c r="C3" i="1"/>
  <c r="D420" i="4"/>
  <c r="I1473" i="1"/>
  <c r="I1471" i="1"/>
  <c r="I1468" i="1"/>
  <c r="I1466" i="1"/>
  <c r="I1464" i="1"/>
  <c r="I1462" i="1"/>
  <c r="E413" i="4"/>
  <c r="I1478" i="1"/>
  <c r="I1476" i="1"/>
  <c r="I1459" i="1"/>
  <c r="I1457" i="1"/>
  <c r="I1455" i="1"/>
  <c r="I1452" i="1"/>
  <c r="I1450" i="1"/>
  <c r="I1444" i="1"/>
  <c r="I1442" i="1"/>
  <c r="I1440" i="1"/>
  <c r="H1124" i="1"/>
  <c r="E175" i="5"/>
  <c r="D1152" i="1" s="1"/>
  <c r="I22" i="3"/>
  <c r="D1153" i="1"/>
  <c r="E165" i="9"/>
  <c r="B165" i="9" s="1"/>
  <c r="F212" i="9"/>
  <c r="B212" i="9" s="1"/>
  <c r="F129" i="6"/>
  <c r="C1423" i="1"/>
  <c r="B294" i="9"/>
  <c r="F175" i="5"/>
  <c r="C1152" i="1"/>
  <c r="D68" i="5"/>
  <c r="D6" i="5" s="1"/>
  <c r="F69" i="5"/>
  <c r="C1047" i="1"/>
  <c r="D528" i="4"/>
  <c r="F529" i="4"/>
  <c r="C523" i="1"/>
  <c r="F396" i="4"/>
  <c r="C391" i="1"/>
  <c r="F344" i="4"/>
  <c r="D298" i="4"/>
  <c r="D408" i="4" s="1"/>
  <c r="C339" i="1"/>
  <c r="E68" i="5"/>
  <c r="D151" i="4"/>
  <c r="I1443" i="1"/>
  <c r="I1441" i="1"/>
  <c r="I1439" i="1"/>
  <c r="G1524" i="1" l="1"/>
  <c r="H1524" i="1"/>
  <c r="I35" i="3"/>
  <c r="C1518" i="1"/>
  <c r="E293" i="9"/>
  <c r="I16" i="3"/>
  <c r="E291" i="4"/>
  <c r="D287" i="1" s="1"/>
  <c r="E412" i="4"/>
  <c r="E639" i="4" s="1"/>
  <c r="D633" i="1" s="1"/>
  <c r="E290" i="4"/>
  <c r="D286" i="1" s="1"/>
  <c r="E414" i="4"/>
  <c r="D409" i="1" s="1"/>
  <c r="G358" i="1"/>
  <c r="H358" i="1"/>
  <c r="G294" i="1"/>
  <c r="H294" i="1"/>
  <c r="G638" i="1"/>
  <c r="H638" i="1"/>
  <c r="G220" i="1"/>
  <c r="H220" i="1"/>
  <c r="G159" i="1"/>
  <c r="H159" i="1"/>
  <c r="G78" i="1"/>
  <c r="H78" i="1"/>
  <c r="G276" i="9"/>
  <c r="F6" i="5"/>
  <c r="C984" i="1"/>
  <c r="F408" i="4"/>
  <c r="C403" i="1"/>
  <c r="I21" i="3"/>
  <c r="D1046" i="1"/>
  <c r="E6" i="5"/>
  <c r="G391" i="1"/>
  <c r="H391" i="1"/>
  <c r="H523" i="1"/>
  <c r="G523" i="1"/>
  <c r="D636" i="4"/>
  <c r="F528" i="4"/>
  <c r="C522" i="1"/>
  <c r="G1152" i="1"/>
  <c r="H1152" i="1"/>
  <c r="H1423" i="1"/>
  <c r="G1423" i="1"/>
  <c r="G3" i="1"/>
  <c r="H3" i="1"/>
  <c r="F6" i="4"/>
  <c r="H16" i="3"/>
  <c r="D412" i="4"/>
  <c r="C2" i="1"/>
  <c r="H1517" i="1"/>
  <c r="G1517" i="1"/>
  <c r="H11" i="3"/>
  <c r="B299" i="9"/>
  <c r="E298" i="9"/>
  <c r="G345" i="1"/>
  <c r="H345" i="1"/>
  <c r="D407" i="4"/>
  <c r="F298" i="4"/>
  <c r="C293" i="1"/>
  <c r="H17" i="3"/>
  <c r="D289" i="4"/>
  <c r="F151" i="4"/>
  <c r="C147" i="1"/>
  <c r="G339" i="1"/>
  <c r="H339" i="1"/>
  <c r="G1047" i="1"/>
  <c r="H1047" i="1"/>
  <c r="F68" i="5"/>
  <c r="H21" i="3"/>
  <c r="C1046" i="1"/>
  <c r="G1153" i="1"/>
  <c r="H1153" i="1"/>
  <c r="E640" i="4"/>
  <c r="D408" i="1"/>
  <c r="F420" i="4"/>
  <c r="D635" i="4"/>
  <c r="C414" i="1"/>
  <c r="G259" i="1"/>
  <c r="H259" i="1"/>
  <c r="H509" i="1"/>
  <c r="G509" i="1"/>
  <c r="G985" i="1"/>
  <c r="H985" i="1"/>
  <c r="G1065" i="1"/>
  <c r="H1065" i="1"/>
  <c r="B20" i="9"/>
  <c r="E19" i="9"/>
  <c r="H1383" i="1"/>
  <c r="G1383" i="1"/>
  <c r="H9" i="3"/>
  <c r="H1435" i="1"/>
  <c r="G1435" i="1"/>
  <c r="G1518" i="1" l="1"/>
  <c r="H1518" i="1"/>
  <c r="E415" i="4"/>
  <c r="D410" i="1" s="1"/>
  <c r="D407" i="1"/>
  <c r="G414" i="1"/>
  <c r="H414" i="1"/>
  <c r="G1046" i="1"/>
  <c r="H1046" i="1"/>
  <c r="N3" i="9"/>
  <c r="I11" i="3"/>
  <c r="D639" i="4"/>
  <c r="F412" i="4"/>
  <c r="C407" i="1"/>
  <c r="H522" i="1"/>
  <c r="G522" i="1"/>
  <c r="F636" i="4"/>
  <c r="C630" i="1"/>
  <c r="G403" i="1"/>
  <c r="H403" i="1"/>
  <c r="G984" i="1"/>
  <c r="K3" i="9"/>
  <c r="I9" i="3"/>
  <c r="F635" i="4"/>
  <c r="C629" i="1"/>
  <c r="E642" i="4"/>
  <c r="D634" i="1"/>
  <c r="E641" i="4"/>
  <c r="G147" i="1"/>
  <c r="H147" i="1"/>
  <c r="D413" i="4"/>
  <c r="D291" i="4"/>
  <c r="F289" i="4"/>
  <c r="C285" i="1"/>
  <c r="G293" i="1"/>
  <c r="H293" i="1"/>
  <c r="F407" i="4"/>
  <c r="C402" i="1"/>
  <c r="G2" i="1"/>
  <c r="H2" i="1"/>
  <c r="D290" i="4"/>
  <c r="H276" i="9"/>
  <c r="E276" i="9" s="1"/>
  <c r="D984" i="1"/>
  <c r="H8" i="3" s="1"/>
  <c r="G282" i="9"/>
  <c r="E282" i="9" s="1"/>
  <c r="B282" i="9" s="1"/>
  <c r="M3" i="9" l="1"/>
  <c r="B276" i="9"/>
  <c r="E275" i="9"/>
  <c r="I8" i="3" s="1"/>
  <c r="D640" i="4"/>
  <c r="D415" i="4"/>
  <c r="F413" i="4"/>
  <c r="C408" i="1"/>
  <c r="G629" i="1"/>
  <c r="H629" i="1"/>
  <c r="G630" i="1"/>
  <c r="H630" i="1"/>
  <c r="G407" i="1"/>
  <c r="H407" i="1"/>
  <c r="D414" i="4"/>
  <c r="F290" i="4"/>
  <c r="C286" i="1"/>
  <c r="G402" i="1"/>
  <c r="H402" i="1"/>
  <c r="G285" i="1"/>
  <c r="H285" i="1"/>
  <c r="F291" i="4"/>
  <c r="C287" i="1"/>
  <c r="E645" i="4"/>
  <c r="D635" i="1"/>
  <c r="E646" i="4"/>
  <c r="D636" i="1"/>
  <c r="H984" i="1"/>
  <c r="D641" i="4"/>
  <c r="F639" i="4"/>
  <c r="C633" i="1"/>
  <c r="I18" i="3" l="1"/>
  <c r="D639" i="1"/>
  <c r="G408" i="1"/>
  <c r="H408" i="1"/>
  <c r="F415" i="4"/>
  <c r="C410" i="1"/>
  <c r="I19" i="3"/>
  <c r="D640" i="1"/>
  <c r="G633" i="1"/>
  <c r="H633" i="1"/>
  <c r="F641" i="4"/>
  <c r="C635" i="1"/>
  <c r="G287" i="1"/>
  <c r="H287" i="1"/>
  <c r="G286" i="1"/>
  <c r="H286" i="1"/>
  <c r="F414" i="4"/>
  <c r="C409" i="1"/>
  <c r="D642" i="4"/>
  <c r="F640" i="4"/>
  <c r="C634" i="1"/>
  <c r="G410" i="1" l="1"/>
  <c r="H410" i="1"/>
  <c r="G409" i="1"/>
  <c r="H409" i="1"/>
  <c r="G634" i="1"/>
  <c r="H634" i="1"/>
  <c r="D646" i="4"/>
  <c r="F642" i="4"/>
  <c r="C636" i="1"/>
  <c r="G635" i="1"/>
  <c r="H635" i="1"/>
  <c r="D645" i="4"/>
  <c r="H18" i="3" l="1"/>
  <c r="F645" i="4"/>
  <c r="C639" i="1"/>
  <c r="G636" i="1"/>
  <c r="H636" i="1"/>
  <c r="F646" i="4"/>
  <c r="H19" i="3"/>
  <c r="C640" i="1"/>
  <c r="H7" i="3" l="1"/>
  <c r="J3" i="9" s="1"/>
  <c r="G640" i="1"/>
  <c r="H640" i="1"/>
  <c r="G639" i="1"/>
  <c r="H639" i="1"/>
  <c r="I7" i="3" l="1"/>
  <c r="M272" i="9"/>
  <c r="L272" i="9"/>
  <c r="H18" i="9"/>
  <c r="G18" i="9"/>
  <c r="J17" i="9"/>
  <c r="I6" i="9"/>
  <c r="J7" i="9"/>
  <c r="K8" i="9"/>
  <c r="J11" i="9"/>
  <c r="K12" i="9"/>
  <c r="H15" i="9"/>
  <c r="G16" i="9"/>
  <c r="G17" i="9"/>
  <c r="K5" i="9"/>
  <c r="I7" i="9"/>
  <c r="J8" i="9"/>
  <c r="K9" i="9"/>
  <c r="I11" i="9"/>
  <c r="J12" i="9"/>
  <c r="K13" i="9"/>
  <c r="L15" i="9"/>
  <c r="J5" i="9"/>
  <c r="K6" i="9"/>
  <c r="I8" i="9"/>
  <c r="E8" i="9" s="1"/>
  <c r="B8" i="9" s="1"/>
  <c r="J9" i="9"/>
  <c r="K10" i="9"/>
  <c r="I12" i="9"/>
  <c r="J13" i="9"/>
  <c r="M15" i="9"/>
  <c r="L16" i="9"/>
  <c r="I17" i="9"/>
  <c r="I5" i="9"/>
  <c r="E5" i="9" s="1"/>
  <c r="J6" i="9"/>
  <c r="K7" i="9"/>
  <c r="I9" i="9"/>
  <c r="E9" i="9" s="1"/>
  <c r="B9" i="9" s="1"/>
  <c r="J10" i="9"/>
  <c r="E10" i="9" s="1"/>
  <c r="B10" i="9" s="1"/>
  <c r="K11" i="9"/>
  <c r="I13" i="9"/>
  <c r="E13" i="9" s="1"/>
  <c r="B13" i="9" s="1"/>
  <c r="G15" i="9"/>
  <c r="E15" i="9" s="1"/>
  <c r="H16" i="9"/>
  <c r="H17" i="9"/>
  <c r="M16" i="9"/>
  <c r="E18" i="9" l="1"/>
  <c r="B18" i="9" s="1"/>
  <c r="E12" i="9"/>
  <c r="B12" i="9" s="1"/>
  <c r="B5" i="9"/>
  <c r="F16" i="9"/>
  <c r="E11" i="9"/>
  <c r="B11" i="9" s="1"/>
  <c r="E16" i="9"/>
  <c r="B16" i="9" s="1"/>
  <c r="E6" i="9"/>
  <c r="B6" i="9" s="1"/>
  <c r="F272" i="9"/>
  <c r="F15" i="9"/>
  <c r="E7" i="9"/>
  <c r="B7" i="9" s="1"/>
  <c r="E17" i="9"/>
  <c r="B17" i="9" s="1"/>
  <c r="F14" i="9" l="1"/>
  <c r="B15" i="9"/>
  <c r="E4" i="9"/>
  <c r="E14" i="9"/>
  <c r="B272" i="9"/>
  <c r="F19"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<sst xmlns="http://schemas.openxmlformats.org/spreadsheetml/2006/main" count="4311" uniqueCount="3392">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</sst>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2906086</v>
      </c>
      <c r="D2" s="6">
        <f>'PR-RAS'!E6</f>
        <v>8575570.8399999999</v>
      </c>
      <c r="E2" s="6">
        <v>0</v>
      </c>
      <c r="F2" s="6">
        <v>0</v>
      </c>
      <c r="G2" s="7">
        <f t="shared" ref="G2:G264" si="0">(B2/1000)*(C2*1+D2*2)</f>
        <v>20057.22768</v>
      </c>
      <c r="H2" s="7">
        <f t="shared" ref="H2:H264" si="1">ABS(C2-ROUND(C2,0))+ABS(D2-ROUND(D2,0))</f>
        <v>0.16000000014901161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693338</v>
      </c>
      <c r="D3" s="1">
        <f>'PR-RAS'!E7</f>
        <v>1838686.5</v>
      </c>
      <c r="E3" s="1">
        <v>0</v>
      </c>
      <c r="F3" s="1">
        <v>0</v>
      </c>
      <c r="G3" s="2">
        <f t="shared" si="0"/>
        <v>8741.4220000000005</v>
      </c>
      <c r="H3" s="2">
        <f t="shared" si="1"/>
        <v>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673369</v>
      </c>
      <c r="D4" s="1">
        <f>'PR-RAS'!E8</f>
        <v>1786391.67</v>
      </c>
      <c r="E4" s="1">
        <v>0</v>
      </c>
      <c r="F4" s="1">
        <v>0</v>
      </c>
      <c r="G4" s="2">
        <f t="shared" si="0"/>
        <v>12738.45702</v>
      </c>
      <c r="H4" s="2">
        <f t="shared" si="1"/>
        <v>0.33000000007450581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673369</v>
      </c>
      <c r="D5" s="1">
        <f>'PR-RAS'!E9</f>
        <v>1786391.67</v>
      </c>
      <c r="E5" s="1">
        <v>0</v>
      </c>
      <c r="F5" s="1">
        <v>0</v>
      </c>
      <c r="G5" s="2">
        <f t="shared" si="0"/>
        <v>16984.609359999999</v>
      </c>
      <c r="H5" s="2">
        <f t="shared" si="1"/>
        <v>0.33000000007450581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19481</v>
      </c>
      <c r="D19" s="1">
        <f>'PR-RAS'!E23</f>
        <v>52294.83</v>
      </c>
      <c r="E19" s="1">
        <v>0</v>
      </c>
      <c r="F19" s="1">
        <v>0</v>
      </c>
      <c r="G19" s="2">
        <f t="shared" si="0"/>
        <v>2233.2718799999998</v>
      </c>
      <c r="H19" s="2">
        <f t="shared" si="1"/>
        <v>0.16999999999825377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19481</v>
      </c>
      <c r="D23" s="1">
        <f>'PR-RAS'!E27</f>
        <v>52294.83</v>
      </c>
      <c r="E23" s="1">
        <v>0</v>
      </c>
      <c r="F23" s="1">
        <v>0</v>
      </c>
      <c r="G23" s="2">
        <f t="shared" si="0"/>
        <v>2729.5545200000001</v>
      </c>
      <c r="H23" s="2">
        <f t="shared" si="1"/>
        <v>0.16999999999825377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488</v>
      </c>
      <c r="D25" s="1">
        <f>'PR-RAS'!E29</f>
        <v>0</v>
      </c>
      <c r="E25" s="1">
        <v>0</v>
      </c>
      <c r="F25" s="1">
        <v>0</v>
      </c>
      <c r="G25" s="2">
        <f t="shared" si="0"/>
        <v>11.712</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488</v>
      </c>
      <c r="D27" s="1">
        <f>'PR-RAS'!E31</f>
        <v>0</v>
      </c>
      <c r="E27" s="1">
        <v>0</v>
      </c>
      <c r="F27" s="1">
        <v>0</v>
      </c>
      <c r="G27" s="2">
        <f t="shared" si="0"/>
        <v>12.687999999999999</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1966717</v>
      </c>
      <c r="D46" s="1">
        <f>'PR-RAS'!E50</f>
        <v>6202862.8799999999</v>
      </c>
      <c r="E46" s="1">
        <v>0</v>
      </c>
      <c r="F46" s="1">
        <v>0</v>
      </c>
      <c r="G46" s="2">
        <f t="shared" si="0"/>
        <v>646759.92420000001</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1713481</v>
      </c>
      <c r="D55" s="1">
        <f>'PR-RAS'!E59</f>
        <v>1660786.14</v>
      </c>
      <c r="E55" s="1">
        <v>0</v>
      </c>
      <c r="F55" s="1">
        <v>0</v>
      </c>
      <c r="G55" s="2">
        <f t="shared" si="0"/>
        <v>271892.87711999996</v>
      </c>
      <c r="H55" s="2">
        <f t="shared" si="1"/>
        <v>0.13999999989755452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1613481</v>
      </c>
      <c r="D56" s="1">
        <f>'PR-RAS'!E60</f>
        <v>1660786.14</v>
      </c>
      <c r="E56" s="1">
        <v>0</v>
      </c>
      <c r="F56" s="1">
        <v>0</v>
      </c>
      <c r="G56" s="2">
        <f t="shared" si="0"/>
        <v>271427.93039999995</v>
      </c>
      <c r="H56" s="2">
        <f t="shared" si="1"/>
        <v>0.13999999989755452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100000</v>
      </c>
      <c r="D57" s="1">
        <f>'PR-RAS'!E61</f>
        <v>0</v>
      </c>
      <c r="E57" s="1">
        <v>0</v>
      </c>
      <c r="F57" s="1">
        <v>0</v>
      </c>
      <c r="G57" s="2">
        <f t="shared" si="0"/>
        <v>5600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99769</v>
      </c>
      <c r="D58" s="1">
        <f>'PR-RAS'!E62</f>
        <v>0</v>
      </c>
      <c r="E58" s="1">
        <v>0</v>
      </c>
      <c r="F58" s="1">
        <v>0</v>
      </c>
      <c r="G58" s="2">
        <f t="shared" si="0"/>
        <v>5686.8330000000005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99769</v>
      </c>
      <c r="D59" s="1">
        <f>'PR-RAS'!E63</f>
        <v>0</v>
      </c>
      <c r="E59" s="1">
        <v>0</v>
      </c>
      <c r="F59" s="1">
        <v>0</v>
      </c>
      <c r="G59" s="2">
        <f t="shared" si="0"/>
        <v>5786.6019999999999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153467</v>
      </c>
      <c r="D70" s="1">
        <f>'PR-RAS'!E74</f>
        <v>4542076.74</v>
      </c>
      <c r="E70" s="1">
        <v>0</v>
      </c>
      <c r="F70" s="1">
        <v>0</v>
      </c>
      <c r="G70" s="2">
        <f t="shared" si="0"/>
        <v>637395.81312000006</v>
      </c>
      <c r="H70" s="2">
        <f t="shared" si="1"/>
        <v>0.25999999977648258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153467</v>
      </c>
      <c r="D71" s="1">
        <f>'PR-RAS'!E75</f>
        <v>505713.57</v>
      </c>
      <c r="E71" s="1">
        <v>0</v>
      </c>
      <c r="F71" s="1">
        <v>0</v>
      </c>
      <c r="G71" s="2">
        <f t="shared" si="0"/>
        <v>81542.589800000016</v>
      </c>
      <c r="H71" s="2">
        <f t="shared" si="1"/>
        <v>0.42999999999301508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4036363.17</v>
      </c>
      <c r="E72" s="1">
        <v>0</v>
      </c>
      <c r="F72" s="1">
        <v>0</v>
      </c>
      <c r="G72" s="2">
        <f t="shared" si="0"/>
        <v>573163.57013999997</v>
      </c>
      <c r="H72" s="2">
        <f t="shared" si="1"/>
        <v>0.16999999992549419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50480</v>
      </c>
      <c r="D78" s="1">
        <f>'PR-RAS'!E82</f>
        <v>36784.14</v>
      </c>
      <c r="E78" s="1">
        <v>0</v>
      </c>
      <c r="F78" s="1">
        <v>0</v>
      </c>
      <c r="G78" s="2">
        <f t="shared" si="0"/>
        <v>9551.7175599999991</v>
      </c>
      <c r="H78" s="2">
        <f t="shared" si="1"/>
        <v>0.13999999999941792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121</v>
      </c>
      <c r="D79" s="1">
        <f>'PR-RAS'!E83</f>
        <v>11.93</v>
      </c>
      <c r="E79" s="1">
        <v>0</v>
      </c>
      <c r="F79" s="1">
        <v>0</v>
      </c>
      <c r="G79" s="2">
        <f t="shared" si="0"/>
        <v>11.299080000000002</v>
      </c>
      <c r="H79" s="2">
        <f t="shared" si="1"/>
        <v>7.0000000000000284E-2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11.93</v>
      </c>
      <c r="E81" s="1">
        <v>0</v>
      </c>
      <c r="F81" s="1">
        <v>0</v>
      </c>
      <c r="G81" s="2">
        <f t="shared" si="0"/>
        <v>2.3887999999999998</v>
      </c>
      <c r="H81" s="2">
        <f t="shared" si="1"/>
        <v>7.0000000000000284E-2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115</v>
      </c>
      <c r="D82" s="1">
        <f>'PR-RAS'!E86</f>
        <v>0</v>
      </c>
      <c r="E82" s="1">
        <v>0</v>
      </c>
      <c r="F82" s="1">
        <v>0</v>
      </c>
      <c r="G82" s="2">
        <f t="shared" si="0"/>
        <v>9.3149999999999995</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49939</v>
      </c>
      <c r="D87" s="1">
        <f>'PR-RAS'!E91</f>
        <v>35152.21</v>
      </c>
      <c r="E87" s="1">
        <v>0</v>
      </c>
      <c r="F87" s="1">
        <v>0</v>
      </c>
      <c r="G87" s="2">
        <f t="shared" si="0"/>
        <v>10340.93412</v>
      </c>
      <c r="H87" s="2">
        <f t="shared" si="1"/>
        <v>0.20999999999912689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2391</v>
      </c>
      <c r="D88" s="1">
        <f>'PR-RAS'!E92</f>
        <v>2697.72</v>
      </c>
      <c r="E88" s="1">
        <v>0</v>
      </c>
      <c r="F88" s="1">
        <v>0</v>
      </c>
      <c r="G88" s="2">
        <f t="shared" si="0"/>
        <v>677.42027999999993</v>
      </c>
      <c r="H88" s="2">
        <f t="shared" si="1"/>
        <v>0.28000000000020009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37734</v>
      </c>
      <c r="D89" s="1">
        <f>'PR-RAS'!E93</f>
        <v>32454.49</v>
      </c>
      <c r="E89" s="1">
        <v>0</v>
      </c>
      <c r="F89" s="1">
        <v>0</v>
      </c>
      <c r="G89" s="2">
        <f t="shared" si="0"/>
        <v>9032.5822399999997</v>
      </c>
      <c r="H89" s="2">
        <f t="shared" si="1"/>
        <v>0.49000000000160071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9814</v>
      </c>
      <c r="D93" s="1">
        <f>'PR-RAS'!E97</f>
        <v>0</v>
      </c>
      <c r="E93" s="1">
        <v>0</v>
      </c>
      <c r="F93" s="1">
        <v>0</v>
      </c>
      <c r="G93" s="2">
        <f t="shared" si="0"/>
        <v>902.88800000000003</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420</v>
      </c>
      <c r="D94" s="1">
        <f>'PR-RAS'!E98</f>
        <v>1620</v>
      </c>
      <c r="E94" s="1">
        <v>0</v>
      </c>
      <c r="F94" s="1">
        <v>0</v>
      </c>
      <c r="G94" s="2">
        <f t="shared" si="0"/>
        <v>340.38</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420</v>
      </c>
      <c r="D96" s="1">
        <f>'PR-RAS'!E100</f>
        <v>1620</v>
      </c>
      <c r="E96" s="1">
        <v>0</v>
      </c>
      <c r="F96" s="1">
        <v>0</v>
      </c>
      <c r="G96" s="2">
        <f t="shared" si="0"/>
        <v>347.7</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195551</v>
      </c>
      <c r="D102" s="1">
        <f>'PR-RAS'!E106</f>
        <v>495437.32</v>
      </c>
      <c r="E102" s="1">
        <v>0</v>
      </c>
      <c r="F102" s="1">
        <v>0</v>
      </c>
      <c r="G102" s="2">
        <f t="shared" si="0"/>
        <v>119828.98964000001</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58491</v>
      </c>
      <c r="D103" s="1">
        <f>'PR-RAS'!E107</f>
        <v>58433</v>
      </c>
      <c r="E103" s="1">
        <v>0</v>
      </c>
      <c r="F103" s="1">
        <v>0</v>
      </c>
      <c r="G103" s="2">
        <f t="shared" si="0"/>
        <v>17886.414000000001</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58428</v>
      </c>
      <c r="D105" s="1">
        <f>'PR-RAS'!E109</f>
        <v>58428.38</v>
      </c>
      <c r="E105" s="1">
        <v>0</v>
      </c>
      <c r="F105" s="1">
        <v>0</v>
      </c>
      <c r="G105" s="2">
        <f t="shared" si="0"/>
        <v>18229.615040000001</v>
      </c>
      <c r="H105" s="2">
        <f t="shared" si="1"/>
        <v>0.37999999999738066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63</v>
      </c>
      <c r="D106" s="1">
        <f>'PR-RAS'!E110</f>
        <v>4.62</v>
      </c>
      <c r="E106" s="1">
        <v>0</v>
      </c>
      <c r="F106" s="1">
        <v>0</v>
      </c>
      <c r="G106" s="2">
        <f t="shared" si="0"/>
        <v>7.5851999999999995</v>
      </c>
      <c r="H106" s="2">
        <f t="shared" si="1"/>
        <v>0.37999999999999989</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79103</v>
      </c>
      <c r="D108" s="1">
        <f>'PR-RAS'!E112</f>
        <v>330884.37</v>
      </c>
      <c r="E108" s="1">
        <v>0</v>
      </c>
      <c r="F108" s="1">
        <v>0</v>
      </c>
      <c r="G108" s="2">
        <f t="shared" si="0"/>
        <v>79273.276180000001</v>
      </c>
      <c r="H108" s="2">
        <f t="shared" si="1"/>
        <v>0.36999999999534339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78372</v>
      </c>
      <c r="D111" s="1">
        <f>'PR-RAS'!E115</f>
        <v>330354.46000000002</v>
      </c>
      <c r="E111" s="1">
        <v>0</v>
      </c>
      <c r="F111" s="1">
        <v>0</v>
      </c>
      <c r="G111" s="2">
        <f t="shared" si="0"/>
        <v>81298.901200000008</v>
      </c>
      <c r="H111" s="2">
        <f t="shared" si="1"/>
        <v>0.46000000002095476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731</v>
      </c>
      <c r="D113" s="1">
        <f>'PR-RAS'!E117</f>
        <v>529.91</v>
      </c>
      <c r="E113" s="1">
        <v>0</v>
      </c>
      <c r="F113" s="1">
        <v>0</v>
      </c>
      <c r="G113" s="2">
        <f t="shared" si="0"/>
        <v>200.57184000000001</v>
      </c>
      <c r="H113" s="2">
        <f t="shared" si="1"/>
        <v>9.0000000000031832E-2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57957</v>
      </c>
      <c r="D116" s="1">
        <f>'PR-RAS'!E120</f>
        <v>106119.95</v>
      </c>
      <c r="E116" s="1">
        <v>0</v>
      </c>
      <c r="F116" s="1">
        <v>0</v>
      </c>
      <c r="G116" s="2">
        <f t="shared" si="0"/>
        <v>31072.643500000006</v>
      </c>
      <c r="H116" s="2">
        <f t="shared" si="1"/>
        <v>5.0000000002910383E-2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3238</v>
      </c>
      <c r="D117" s="1">
        <f>'PR-RAS'!E121</f>
        <v>0</v>
      </c>
      <c r="E117" s="1">
        <v>0</v>
      </c>
      <c r="F117" s="1">
        <v>0</v>
      </c>
      <c r="G117" s="2">
        <f t="shared" si="0"/>
        <v>375.608</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54719</v>
      </c>
      <c r="D118" s="1">
        <f>'PR-RAS'!E122</f>
        <v>106119.95</v>
      </c>
      <c r="E118" s="1">
        <v>0</v>
      </c>
      <c r="F118" s="1">
        <v>0</v>
      </c>
      <c r="G118" s="2">
        <f t="shared" si="0"/>
        <v>31234.191300000006</v>
      </c>
      <c r="H118" s="2">
        <f t="shared" si="1"/>
        <v>5.0000000002910383E-2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1800</v>
      </c>
      <c r="E135" s="1">
        <v>0</v>
      </c>
      <c r="F135" s="1">
        <v>0</v>
      </c>
      <c r="G135" s="2">
        <f t="shared" si="0"/>
        <v>482.40000000000003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1800</v>
      </c>
      <c r="E146" s="1">
        <v>0</v>
      </c>
      <c r="F146" s="1">
        <v>0</v>
      </c>
      <c r="G146" s="2">
        <f t="shared" si="0"/>
        <v>522</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2593405</v>
      </c>
      <c r="D147" s="1">
        <f>'PR-RAS'!E151</f>
        <v>2439140.46</v>
      </c>
      <c r="E147" s="1">
        <v>0</v>
      </c>
      <c r="F147" s="1">
        <v>0</v>
      </c>
      <c r="G147" s="2">
        <f t="shared" si="0"/>
        <v>1090866.14432</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522152</v>
      </c>
      <c r="D148" s="1">
        <f>'PR-RAS'!E152</f>
        <v>293024.94</v>
      </c>
      <c r="E148" s="1">
        <v>0</v>
      </c>
      <c r="F148" s="1">
        <v>0</v>
      </c>
      <c r="G148" s="2">
        <f t="shared" si="0"/>
        <v>162905.67635999998</v>
      </c>
      <c r="H148" s="2">
        <f t="shared" si="1"/>
        <v>5.9999999997671694E-2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444169</v>
      </c>
      <c r="D149" s="1">
        <f>'PR-RAS'!E153</f>
        <v>237022.72</v>
      </c>
      <c r="E149" s="1">
        <v>0</v>
      </c>
      <c r="F149" s="1">
        <v>0</v>
      </c>
      <c r="G149" s="2">
        <f t="shared" si="0"/>
        <v>135895.73711999998</v>
      </c>
      <c r="H149" s="2">
        <f t="shared" si="1"/>
        <v>0.27999999999883585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444169</v>
      </c>
      <c r="D150" s="1">
        <f>'PR-RAS'!E154</f>
        <v>237022.72</v>
      </c>
      <c r="E150" s="1">
        <v>0</v>
      </c>
      <c r="F150" s="1">
        <v>0</v>
      </c>
      <c r="G150" s="2">
        <f t="shared" si="0"/>
        <v>136813.95155999999</v>
      </c>
      <c r="H150" s="2">
        <f t="shared" si="1"/>
        <v>0.27999999999883585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7500</v>
      </c>
      <c r="D154" s="1">
        <f>'PR-RAS'!E158</f>
        <v>16893.419999999998</v>
      </c>
      <c r="E154" s="1">
        <v>0</v>
      </c>
      <c r="F154" s="1">
        <v>0</v>
      </c>
      <c r="G154" s="2">
        <f t="shared" si="0"/>
        <v>6316.8865199999991</v>
      </c>
      <c r="H154" s="2">
        <f t="shared" si="1"/>
        <v>0.41999999999825377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70483</v>
      </c>
      <c r="D155" s="1">
        <f>'PR-RAS'!E159</f>
        <v>39108.800000000003</v>
      </c>
      <c r="E155" s="1">
        <v>0</v>
      </c>
      <c r="F155" s="1">
        <v>0</v>
      </c>
      <c r="G155" s="2">
        <f t="shared" si="0"/>
        <v>22899.892400000001</v>
      </c>
      <c r="H155" s="2">
        <f t="shared" si="1"/>
        <v>0.19999999999708962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70483</v>
      </c>
      <c r="D157" s="1">
        <f>'PR-RAS'!E161</f>
        <v>39108.800000000003</v>
      </c>
      <c r="E157" s="1">
        <v>0</v>
      </c>
      <c r="F157" s="1">
        <v>0</v>
      </c>
      <c r="G157" s="2">
        <f t="shared" si="0"/>
        <v>23197.293600000001</v>
      </c>
      <c r="H157" s="2">
        <f t="shared" si="1"/>
        <v>0.19999999999708962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925911</v>
      </c>
      <c r="D159" s="1">
        <f>'PR-RAS'!E163</f>
        <v>907321.98999999987</v>
      </c>
      <c r="E159" s="1">
        <v>0</v>
      </c>
      <c r="F159" s="1">
        <v>0</v>
      </c>
      <c r="G159" s="2">
        <f t="shared" si="0"/>
        <v>433007.68683999992</v>
      </c>
      <c r="H159" s="2">
        <f t="shared" si="1"/>
        <v>1.0000000125728548E-2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13307</v>
      </c>
      <c r="D160" s="1">
        <f>'PR-RAS'!E164</f>
        <v>23149.82</v>
      </c>
      <c r="E160" s="1">
        <v>0</v>
      </c>
      <c r="F160" s="1">
        <v>0</v>
      </c>
      <c r="G160" s="2">
        <f t="shared" si="0"/>
        <v>9477.4557600000007</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5773</v>
      </c>
      <c r="D161" s="1">
        <f>'PR-RAS'!E165</f>
        <v>11246.04</v>
      </c>
      <c r="E161" s="1">
        <v>0</v>
      </c>
      <c r="F161" s="1">
        <v>0</v>
      </c>
      <c r="G161" s="2">
        <f t="shared" si="0"/>
        <v>4522.4128000000001</v>
      </c>
      <c r="H161" s="2">
        <f t="shared" si="1"/>
        <v>4.0000000000873115E-2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2366</v>
      </c>
      <c r="D162" s="1">
        <f>'PR-RAS'!E166</f>
        <v>2507.2800000000002</v>
      </c>
      <c r="E162" s="1">
        <v>0</v>
      </c>
      <c r="F162" s="1">
        <v>0</v>
      </c>
      <c r="G162" s="2">
        <f t="shared" si="0"/>
        <v>1188.27016</v>
      </c>
      <c r="H162" s="2">
        <f t="shared" si="1"/>
        <v>0.28000000000020009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1306</v>
      </c>
      <c r="D163" s="1">
        <f>'PR-RAS'!E167</f>
        <v>5862.5</v>
      </c>
      <c r="E163" s="1">
        <v>0</v>
      </c>
      <c r="F163" s="1">
        <v>0</v>
      </c>
      <c r="G163" s="2">
        <f t="shared" si="0"/>
        <v>2111.0219999999999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3862</v>
      </c>
      <c r="D164" s="1">
        <f>'PR-RAS'!E168</f>
        <v>3534</v>
      </c>
      <c r="E164" s="1">
        <v>0</v>
      </c>
      <c r="F164" s="1">
        <v>0</v>
      </c>
      <c r="G164" s="2">
        <f t="shared" si="0"/>
        <v>1781.5900000000001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89740</v>
      </c>
      <c r="D165" s="1">
        <f>'PR-RAS'!E169</f>
        <v>92341.01</v>
      </c>
      <c r="E165" s="1">
        <v>0</v>
      </c>
      <c r="F165" s="1">
        <v>0</v>
      </c>
      <c r="G165" s="2">
        <f t="shared" si="0"/>
        <v>45005.211280000003</v>
      </c>
      <c r="H165" s="2">
        <f t="shared" si="1"/>
        <v>9.9999999947613105E-3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38327</v>
      </c>
      <c r="D166" s="1">
        <f>'PR-RAS'!E170</f>
        <v>8311.76</v>
      </c>
      <c r="E166" s="1">
        <v>0</v>
      </c>
      <c r="F166" s="1">
        <v>0</v>
      </c>
      <c r="G166" s="2">
        <f t="shared" si="0"/>
        <v>9066.8358000000007</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42056</v>
      </c>
      <c r="D168" s="1">
        <f>'PR-RAS'!E172</f>
        <v>78201.149999999994</v>
      </c>
      <c r="E168" s="1">
        <v>0</v>
      </c>
      <c r="F168" s="1">
        <v>0</v>
      </c>
      <c r="G168" s="2">
        <f t="shared" si="0"/>
        <v>33142.536099999998</v>
      </c>
      <c r="H168" s="2">
        <f t="shared" si="1"/>
        <v>0.14999999999417923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9357</v>
      </c>
      <c r="D170" s="1">
        <f>'PR-RAS'!E174</f>
        <v>5828.1</v>
      </c>
      <c r="E170" s="1">
        <v>0</v>
      </c>
      <c r="F170" s="1">
        <v>0</v>
      </c>
      <c r="G170" s="2">
        <f t="shared" si="0"/>
        <v>3551.2308000000003</v>
      </c>
      <c r="H170" s="2">
        <f t="shared" si="1"/>
        <v>0.1000000000003638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733580</v>
      </c>
      <c r="D173" s="1">
        <f>'PR-RAS'!E177</f>
        <v>695227.58</v>
      </c>
      <c r="E173" s="1">
        <v>0</v>
      </c>
      <c r="F173" s="1">
        <v>0</v>
      </c>
      <c r="G173" s="2">
        <f t="shared" si="0"/>
        <v>365334.04752000002</v>
      </c>
      <c r="H173" s="2">
        <f t="shared" si="1"/>
        <v>0.42000000004190952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14362</v>
      </c>
      <c r="D174" s="1">
        <f>'PR-RAS'!E178</f>
        <v>15940.28</v>
      </c>
      <c r="E174" s="1">
        <v>0</v>
      </c>
      <c r="F174" s="1">
        <v>0</v>
      </c>
      <c r="G174" s="2">
        <f t="shared" si="0"/>
        <v>7999.9628799999991</v>
      </c>
      <c r="H174" s="2">
        <f t="shared" si="1"/>
        <v>0.28000000000065484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14738</v>
      </c>
      <c r="D175" s="1">
        <f>'PR-RAS'!E179</f>
        <v>50898.76</v>
      </c>
      <c r="E175" s="1">
        <v>0</v>
      </c>
      <c r="F175" s="1">
        <v>0</v>
      </c>
      <c r="G175" s="2">
        <f t="shared" si="0"/>
        <v>20277.180479999999</v>
      </c>
      <c r="H175" s="2">
        <f t="shared" si="1"/>
        <v>0.23999999999796273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59062</v>
      </c>
      <c r="D176" s="1">
        <f>'PR-RAS'!E180</f>
        <v>153727.5</v>
      </c>
      <c r="E176" s="1">
        <v>0</v>
      </c>
      <c r="F176" s="1">
        <v>0</v>
      </c>
      <c r="G176" s="2">
        <f t="shared" si="0"/>
        <v>64140.474999999999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317986</v>
      </c>
      <c r="D177" s="1">
        <f>'PR-RAS'!E181</f>
        <v>234386.58</v>
      </c>
      <c r="E177" s="1">
        <v>0</v>
      </c>
      <c r="F177" s="1">
        <v>0</v>
      </c>
      <c r="G177" s="2">
        <f t="shared" si="0"/>
        <v>138469.61215999999</v>
      </c>
      <c r="H177" s="2">
        <f t="shared" si="1"/>
        <v>0.42000000001280569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1203</v>
      </c>
      <c r="D178" s="1">
        <f>'PR-RAS'!E182</f>
        <v>0</v>
      </c>
      <c r="E178" s="1">
        <v>0</v>
      </c>
      <c r="F178" s="1">
        <v>0</v>
      </c>
      <c r="G178" s="2">
        <f t="shared" si="0"/>
        <v>212.93099999999998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37500</v>
      </c>
      <c r="D179" s="1">
        <f>'PR-RAS'!E183</f>
        <v>49865</v>
      </c>
      <c r="E179" s="1">
        <v>0</v>
      </c>
      <c r="F179" s="1">
        <v>0</v>
      </c>
      <c r="G179" s="2">
        <f t="shared" si="0"/>
        <v>24426.94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128443</v>
      </c>
      <c r="D180" s="1">
        <f>'PR-RAS'!E184</f>
        <v>156893.82999999999</v>
      </c>
      <c r="E180" s="1">
        <v>0</v>
      </c>
      <c r="F180" s="1">
        <v>0</v>
      </c>
      <c r="G180" s="2">
        <f t="shared" si="0"/>
        <v>79159.28813999999</v>
      </c>
      <c r="H180" s="2">
        <f t="shared" si="1"/>
        <v>0.17000000001280569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18450</v>
      </c>
      <c r="D181" s="1">
        <f>'PR-RAS'!E185</f>
        <v>18832.400000000001</v>
      </c>
      <c r="E181" s="1">
        <v>0</v>
      </c>
      <c r="F181" s="1">
        <v>0</v>
      </c>
      <c r="G181" s="2">
        <f t="shared" si="0"/>
        <v>10100.664000000001</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141836</v>
      </c>
      <c r="D182" s="1">
        <f>'PR-RAS'!E186</f>
        <v>14683.23</v>
      </c>
      <c r="E182" s="1">
        <v>0</v>
      </c>
      <c r="F182" s="1">
        <v>0</v>
      </c>
      <c r="G182" s="2">
        <f t="shared" si="0"/>
        <v>30987.645259999998</v>
      </c>
      <c r="H182" s="2">
        <f t="shared" si="1"/>
        <v>0.22999999999956344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89284</v>
      </c>
      <c r="D184" s="1">
        <f>'PR-RAS'!E188</f>
        <v>96603.58</v>
      </c>
      <c r="E184" s="1">
        <v>0</v>
      </c>
      <c r="F184" s="1">
        <v>0</v>
      </c>
      <c r="G184" s="2">
        <f t="shared" si="0"/>
        <v>51695.882280000005</v>
      </c>
      <c r="H184" s="2">
        <f t="shared" si="1"/>
        <v>0.41999999999825377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45883</v>
      </c>
      <c r="D185" s="1">
        <f>'PR-RAS'!E189</f>
        <v>14137.99</v>
      </c>
      <c r="E185" s="1">
        <v>0</v>
      </c>
      <c r="F185" s="1">
        <v>0</v>
      </c>
      <c r="G185" s="2">
        <f t="shared" si="0"/>
        <v>13645.25232</v>
      </c>
      <c r="H185" s="2">
        <f t="shared" si="1"/>
        <v>1.0000000000218279E-2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4339</v>
      </c>
      <c r="D187" s="1">
        <f>'PR-RAS'!E191</f>
        <v>12700.87</v>
      </c>
      <c r="E187" s="1">
        <v>0</v>
      </c>
      <c r="F187" s="1">
        <v>0</v>
      </c>
      <c r="G187" s="2">
        <f t="shared" si="0"/>
        <v>5531.7776400000002</v>
      </c>
      <c r="H187" s="2">
        <f t="shared" si="1"/>
        <v>0.12999999999919964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7788</v>
      </c>
      <c r="D188" s="1">
        <f>'PR-RAS'!E192</f>
        <v>15000</v>
      </c>
      <c r="E188" s="1">
        <v>0</v>
      </c>
      <c r="F188" s="1">
        <v>0</v>
      </c>
      <c r="G188" s="2">
        <f t="shared" si="0"/>
        <v>7066.3559999999998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928</v>
      </c>
      <c r="D189" s="1">
        <f>'PR-RAS'!E193</f>
        <v>698.5</v>
      </c>
      <c r="E189" s="1">
        <v>0</v>
      </c>
      <c r="F189" s="1">
        <v>0</v>
      </c>
      <c r="G189" s="2">
        <f t="shared" si="0"/>
        <v>437.1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30346</v>
      </c>
      <c r="D191" s="1">
        <f>'PR-RAS'!E195</f>
        <v>54066.22</v>
      </c>
      <c r="E191" s="1">
        <v>0</v>
      </c>
      <c r="F191" s="1">
        <v>0</v>
      </c>
      <c r="G191" s="2">
        <f t="shared" si="0"/>
        <v>26310.903600000001</v>
      </c>
      <c r="H191" s="2">
        <f t="shared" si="1"/>
        <v>0.22000000000116415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49162</v>
      </c>
      <c r="D192" s="1">
        <f>'PR-RAS'!E196</f>
        <v>9103.27</v>
      </c>
      <c r="E192" s="1">
        <v>0</v>
      </c>
      <c r="F192" s="1">
        <v>0</v>
      </c>
      <c r="G192" s="2">
        <f t="shared" si="0"/>
        <v>12867.391140000002</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24993</v>
      </c>
      <c r="D198" s="1">
        <f>'PR-RAS'!E202</f>
        <v>3590.14</v>
      </c>
      <c r="E198" s="1">
        <v>0</v>
      </c>
      <c r="F198" s="1">
        <v>0</v>
      </c>
      <c r="G198" s="2">
        <f t="shared" si="0"/>
        <v>6338.13616</v>
      </c>
      <c r="H198" s="2">
        <f t="shared" si="1"/>
        <v>0.13999999999987267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24993</v>
      </c>
      <c r="D201" s="1">
        <f>'PR-RAS'!E205</f>
        <v>3590.14</v>
      </c>
      <c r="E201" s="1">
        <v>0</v>
      </c>
      <c r="F201" s="1">
        <v>0</v>
      </c>
      <c r="G201" s="2">
        <f t="shared" si="0"/>
        <v>6434.6559999999999</v>
      </c>
      <c r="H201" s="2">
        <f t="shared" si="1"/>
        <v>0.13999999999987267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24169</v>
      </c>
      <c r="D206" s="1">
        <f>'PR-RAS'!E210</f>
        <v>5513.13</v>
      </c>
      <c r="E206" s="1">
        <v>0</v>
      </c>
      <c r="F206" s="1">
        <v>0</v>
      </c>
      <c r="G206" s="2">
        <f t="shared" si="0"/>
        <v>7215.0282999999999</v>
      </c>
      <c r="H206" s="2">
        <f t="shared" si="1"/>
        <v>0.13000000000010914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24145</v>
      </c>
      <c r="D207" s="1">
        <f>'PR-RAS'!E211</f>
        <v>5513.13</v>
      </c>
      <c r="E207" s="1">
        <v>0</v>
      </c>
      <c r="F207" s="1">
        <v>0</v>
      </c>
      <c r="G207" s="2">
        <f t="shared" si="0"/>
        <v>7245.2795599999999</v>
      </c>
      <c r="H207" s="2">
        <f t="shared" si="1"/>
        <v>0.13000000000010914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v>
      </c>
      <c r="D210" s="1">
        <f>'PR-RAS'!E214</f>
        <v>0</v>
      </c>
      <c r="E210" s="1">
        <v>0</v>
      </c>
      <c r="F210" s="1">
        <v>0</v>
      </c>
      <c r="G210" s="2">
        <f t="shared" si="0"/>
        <v>5.016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431444</v>
      </c>
      <c r="D220" s="1">
        <f>'PR-RAS'!E224</f>
        <v>877010.10000000009</v>
      </c>
      <c r="E220" s="1">
        <v>0</v>
      </c>
      <c r="F220" s="1">
        <v>0</v>
      </c>
      <c r="G220" s="2">
        <f t="shared" si="0"/>
        <v>478616.65980000002</v>
      </c>
      <c r="H220" s="2">
        <f t="shared" si="1"/>
        <v>0.10000000009313226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40209</v>
      </c>
      <c r="D227" s="1">
        <f>'PR-RAS'!E231</f>
        <v>12978.43</v>
      </c>
      <c r="E227" s="1">
        <v>0</v>
      </c>
      <c r="F227" s="1">
        <v>0</v>
      </c>
      <c r="G227" s="2">
        <f t="shared" si="0"/>
        <v>14953.48436</v>
      </c>
      <c r="H227" s="2">
        <f t="shared" si="1"/>
        <v>0.43000000000029104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15140</v>
      </c>
      <c r="D228" s="1">
        <f>'PR-RAS'!E232</f>
        <v>12978.43</v>
      </c>
      <c r="E228" s="1">
        <v>0</v>
      </c>
      <c r="F228" s="1">
        <v>0</v>
      </c>
      <c r="G228" s="2">
        <f t="shared" si="0"/>
        <v>9328.9872200000009</v>
      </c>
      <c r="H228" s="2">
        <f t="shared" si="1"/>
        <v>0.43000000000029104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25069</v>
      </c>
      <c r="D229" s="1">
        <f>'PR-RAS'!E233</f>
        <v>0</v>
      </c>
      <c r="E229" s="1">
        <v>0</v>
      </c>
      <c r="F229" s="1">
        <v>0</v>
      </c>
      <c r="G229" s="2">
        <f t="shared" si="0"/>
        <v>5715.732</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8612</v>
      </c>
      <c r="D232" s="1">
        <f>'PR-RAS'!E236</f>
        <v>30236.5</v>
      </c>
      <c r="E232" s="1">
        <v>0</v>
      </c>
      <c r="F232" s="1">
        <v>0</v>
      </c>
      <c r="G232" s="2">
        <f t="shared" si="0"/>
        <v>15958.635</v>
      </c>
      <c r="H232" s="2">
        <f t="shared" si="1"/>
        <v>0.5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8612</v>
      </c>
      <c r="D233" s="1">
        <f>'PR-RAS'!E237</f>
        <v>30236.5</v>
      </c>
      <c r="E233" s="1">
        <v>0</v>
      </c>
      <c r="F233" s="1">
        <v>0</v>
      </c>
      <c r="G233" s="2">
        <f t="shared" si="0"/>
        <v>16027.720000000001</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382623</v>
      </c>
      <c r="D236" s="1">
        <f>'PR-RAS'!E240</f>
        <v>833795.17</v>
      </c>
      <c r="E236" s="1">
        <v>0</v>
      </c>
      <c r="F236" s="1">
        <v>0</v>
      </c>
      <c r="G236" s="2">
        <f t="shared" si="0"/>
        <v>481800.1349</v>
      </c>
      <c r="H236" s="2">
        <f t="shared" si="1"/>
        <v>0.17000000004190952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382623</v>
      </c>
      <c r="D237" s="1">
        <f>'PR-RAS'!E241</f>
        <v>815551.42</v>
      </c>
      <c r="E237" s="1">
        <v>0</v>
      </c>
      <c r="F237" s="1">
        <v>0</v>
      </c>
      <c r="G237" s="2">
        <f t="shared" si="0"/>
        <v>475239.29823999997</v>
      </c>
      <c r="H237" s="2">
        <f t="shared" si="1"/>
        <v>0.42000000004190952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18243.75</v>
      </c>
      <c r="E238" s="1">
        <v>0</v>
      </c>
      <c r="F238" s="1">
        <v>0</v>
      </c>
      <c r="G238" s="2">
        <f t="shared" si="0"/>
        <v>8647.5375000000004</v>
      </c>
      <c r="H238" s="2">
        <f t="shared" si="1"/>
        <v>0.25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112077</v>
      </c>
      <c r="D248" s="1">
        <f>'PR-RAS'!E252</f>
        <v>100073.33</v>
      </c>
      <c r="E248" s="1">
        <v>0</v>
      </c>
      <c r="F248" s="1">
        <v>0</v>
      </c>
      <c r="G248" s="2">
        <f t="shared" si="0"/>
        <v>77119.244020000013</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112077</v>
      </c>
      <c r="D255" s="1">
        <f>'PR-RAS'!E259</f>
        <v>100073.33</v>
      </c>
      <c r="E255" s="1">
        <v>0</v>
      </c>
      <c r="F255" s="1">
        <v>0</v>
      </c>
      <c r="G255" s="2">
        <f t="shared" si="0"/>
        <v>79304.809640000007</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107809</v>
      </c>
      <c r="D256" s="1">
        <f>'PR-RAS'!E260</f>
        <v>96844</v>
      </c>
      <c r="E256" s="1">
        <v>0</v>
      </c>
      <c r="F256" s="1">
        <v>0</v>
      </c>
      <c r="G256" s="2">
        <f t="shared" si="0"/>
        <v>76881.735000000001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4268</v>
      </c>
      <c r="D257" s="1">
        <f>'PR-RAS'!E261</f>
        <v>3229.33</v>
      </c>
      <c r="E257" s="1">
        <v>0</v>
      </c>
      <c r="F257" s="1">
        <v>0</v>
      </c>
      <c r="G257" s="2">
        <f t="shared" si="0"/>
        <v>2746.0249600000002</v>
      </c>
      <c r="H257" s="2">
        <f t="shared" si="1"/>
        <v>0.32999999999992724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552659</v>
      </c>
      <c r="D259" s="1">
        <f>'PR-RAS'!E263</f>
        <v>252606.83</v>
      </c>
      <c r="E259" s="1">
        <v>0</v>
      </c>
      <c r="F259" s="1">
        <v>0</v>
      </c>
      <c r="G259" s="2">
        <f t="shared" si="0"/>
        <v>272931.14627999999</v>
      </c>
      <c r="H259" s="2">
        <f t="shared" si="1"/>
        <v>0.17000000001280569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370784</v>
      </c>
      <c r="D260" s="1">
        <f>'PR-RAS'!E264</f>
        <v>246751</v>
      </c>
      <c r="E260" s="1">
        <v>0</v>
      </c>
      <c r="F260" s="1">
        <v>0</v>
      </c>
      <c r="G260" s="2">
        <f t="shared" si="0"/>
        <v>223850.07399999999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370784</v>
      </c>
      <c r="D261" s="1">
        <f>'PR-RAS'!E265</f>
        <v>246751</v>
      </c>
      <c r="E261" s="1">
        <v>0</v>
      </c>
      <c r="F261" s="1">
        <v>0</v>
      </c>
      <c r="G261" s="2">
        <f t="shared" si="0"/>
        <v>224714.36000000002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181875</v>
      </c>
      <c r="D264" s="1">
        <f>'PR-RAS'!E268</f>
        <v>0</v>
      </c>
      <c r="E264" s="1">
        <v>0</v>
      </c>
      <c r="F264" s="1">
        <v>0</v>
      </c>
      <c r="G264" s="2">
        <f t="shared" si="0"/>
        <v>47833.125</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181875</v>
      </c>
      <c r="D265" s="1">
        <f>'PR-RAS'!E269</f>
        <v>0</v>
      </c>
      <c r="E265" s="1">
        <v>0</v>
      </c>
      <c r="F265" s="1">
        <v>0</v>
      </c>
      <c r="G265" s="2">
        <f t="shared" ref="G265:G521" si="8">(B265/1000)*(C265*1+D265*2)</f>
        <v>48015</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5855.83</v>
      </c>
      <c r="E269" s="1">
        <v>0</v>
      </c>
      <c r="F269" s="1">
        <v>0</v>
      </c>
      <c r="G269" s="2">
        <f t="shared" si="8"/>
        <v>3138.7248800000002</v>
      </c>
      <c r="H269" s="2">
        <f t="shared" si="9"/>
        <v>0.17000000000007276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5855.83</v>
      </c>
      <c r="E270" s="1">
        <v>0</v>
      </c>
      <c r="F270" s="1">
        <v>0</v>
      </c>
      <c r="G270" s="2">
        <f t="shared" si="8"/>
        <v>3150.4365400000002</v>
      </c>
      <c r="H270" s="2">
        <f t="shared" si="9"/>
        <v>0.17000000000007276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2593405</v>
      </c>
      <c r="D285" s="1">
        <f>'PR-RAS'!E289</f>
        <v>2439140.46</v>
      </c>
      <c r="E285" s="1">
        <v>0</v>
      </c>
      <c r="F285" s="1">
        <v>0</v>
      </c>
      <c r="G285" s="2">
        <f t="shared" si="8"/>
        <v>2121958.8012799998</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312681</v>
      </c>
      <c r="D286" s="1">
        <f>'PR-RAS'!E290</f>
        <v>6136430.3799999999</v>
      </c>
      <c r="E286" s="1">
        <v>0</v>
      </c>
      <c r="F286" s="1">
        <v>0</v>
      </c>
      <c r="G286" s="2">
        <f t="shared" si="8"/>
        <v>3586879.4015999995</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4912825</v>
      </c>
      <c r="D288" s="1">
        <f>'PR-RAS'!E292</f>
        <v>2088222.23</v>
      </c>
      <c r="E288" s="1">
        <v>0</v>
      </c>
      <c r="F288" s="1">
        <v>0</v>
      </c>
      <c r="G288" s="2">
        <f t="shared" si="8"/>
        <v>2608620.3350200001</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338615</v>
      </c>
      <c r="D290" s="1">
        <f>'PR-RAS'!E294</f>
        <v>448780.66</v>
      </c>
      <c r="E290" s="1">
        <v>0</v>
      </c>
      <c r="F290" s="1">
        <v>0</v>
      </c>
      <c r="G290" s="2">
        <f t="shared" si="8"/>
        <v>357254.95647999994</v>
      </c>
      <c r="H290" s="2">
        <f t="shared" si="9"/>
        <v>0.34000000002561137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2838</v>
      </c>
      <c r="D293" s="1">
        <f>'PR-RAS'!E298</f>
        <v>0</v>
      </c>
      <c r="E293" s="1">
        <v>0</v>
      </c>
      <c r="F293" s="1">
        <v>0</v>
      </c>
      <c r="G293" s="2">
        <f t="shared" si="8"/>
        <v>828.69599999999991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2838</v>
      </c>
      <c r="D294" s="1">
        <f>'PR-RAS'!E299</f>
        <v>0</v>
      </c>
      <c r="E294" s="1">
        <v>0</v>
      </c>
      <c r="F294" s="1">
        <v>0</v>
      </c>
      <c r="G294" s="2">
        <f t="shared" si="8"/>
        <v>831.53399999999999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2838</v>
      </c>
      <c r="D295" s="1">
        <f>'PR-RAS'!E300</f>
        <v>0</v>
      </c>
      <c r="E295" s="1">
        <v>0</v>
      </c>
      <c r="F295" s="1">
        <v>0</v>
      </c>
      <c r="G295" s="2">
        <f t="shared" si="8"/>
        <v>834.37199999999996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2838</v>
      </c>
      <c r="D296" s="1">
        <f>'PR-RAS'!E301</f>
        <v>0</v>
      </c>
      <c r="E296" s="1">
        <v>0</v>
      </c>
      <c r="F296" s="1">
        <v>0</v>
      </c>
      <c r="G296" s="2">
        <f t="shared" si="8"/>
        <v>837.20999999999992</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1437589</v>
      </c>
      <c r="D345" s="1">
        <f>'PR-RAS'!E350</f>
        <v>330567.90999999997</v>
      </c>
      <c r="E345" s="1">
        <v>0</v>
      </c>
      <c r="F345" s="1">
        <v>0</v>
      </c>
      <c r="G345" s="2">
        <f t="shared" si="8"/>
        <v>721961.3380799999</v>
      </c>
      <c r="H345" s="2">
        <f t="shared" si="9"/>
        <v>9.0000000025611371E-2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50000</v>
      </c>
      <c r="D346" s="1">
        <f>'PR-RAS'!E351</f>
        <v>0</v>
      </c>
      <c r="E346" s="1">
        <v>0</v>
      </c>
      <c r="F346" s="1">
        <v>0</v>
      </c>
      <c r="G346" s="2">
        <f t="shared" si="8"/>
        <v>17250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50000</v>
      </c>
      <c r="D351" s="1">
        <f>'PR-RAS'!E356</f>
        <v>0</v>
      </c>
      <c r="E351" s="1">
        <v>0</v>
      </c>
      <c r="F351" s="1">
        <v>0</v>
      </c>
      <c r="G351" s="2">
        <f t="shared" si="8"/>
        <v>17500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50000</v>
      </c>
      <c r="D357" s="1">
        <f>'PR-RAS'!E362</f>
        <v>0</v>
      </c>
      <c r="E357" s="1">
        <v>0</v>
      </c>
      <c r="F357" s="1">
        <v>0</v>
      </c>
      <c r="G357" s="2">
        <f t="shared" si="8"/>
        <v>17800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1387589</v>
      </c>
      <c r="D358" s="1">
        <f>'PR-RAS'!E363</f>
        <v>330567.90999999997</v>
      </c>
      <c r="E358" s="1">
        <v>0</v>
      </c>
      <c r="F358" s="1">
        <v>0</v>
      </c>
      <c r="G358" s="2">
        <f t="shared" si="8"/>
        <v>731394.76073999994</v>
      </c>
      <c r="H358" s="2">
        <f t="shared" si="9"/>
        <v>9.0000000025611371E-2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1252301</v>
      </c>
      <c r="D359" s="1">
        <f>'PR-RAS'!E364</f>
        <v>330567.90999999997</v>
      </c>
      <c r="E359" s="1">
        <v>0</v>
      </c>
      <c r="F359" s="1">
        <v>0</v>
      </c>
      <c r="G359" s="2">
        <f t="shared" si="8"/>
        <v>685010.38155999989</v>
      </c>
      <c r="H359" s="2">
        <f t="shared" si="9"/>
        <v>9.0000000025611371E-2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230430</v>
      </c>
      <c r="D361" s="1">
        <f>'PR-RAS'!E366</f>
        <v>0</v>
      </c>
      <c r="E361" s="1">
        <v>0</v>
      </c>
      <c r="F361" s="1">
        <v>0</v>
      </c>
      <c r="G361" s="2">
        <f t="shared" si="8"/>
        <v>82954.8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635645</v>
      </c>
      <c r="D362" s="1">
        <f>'PR-RAS'!E367</f>
        <v>43125</v>
      </c>
      <c r="E362" s="1">
        <v>0</v>
      </c>
      <c r="F362" s="1">
        <v>0</v>
      </c>
      <c r="G362" s="2">
        <f t="shared" si="8"/>
        <v>260604.095</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386226</v>
      </c>
      <c r="D363" s="1">
        <f>'PR-RAS'!E368</f>
        <v>287442.90999999997</v>
      </c>
      <c r="E363" s="1">
        <v>0</v>
      </c>
      <c r="F363" s="1">
        <v>0</v>
      </c>
      <c r="G363" s="2">
        <f t="shared" si="8"/>
        <v>347922.47884</v>
      </c>
      <c r="H363" s="2">
        <f t="shared" si="9"/>
        <v>9.0000000025611371E-2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88288</v>
      </c>
      <c r="D364" s="1">
        <f>'PR-RAS'!E369</f>
        <v>0</v>
      </c>
      <c r="E364" s="1">
        <v>0</v>
      </c>
      <c r="F364" s="1">
        <v>0</v>
      </c>
      <c r="G364" s="2">
        <f t="shared" si="8"/>
        <v>32048.543999999998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88288</v>
      </c>
      <c r="D371" s="1">
        <f>'PR-RAS'!E376</f>
        <v>0</v>
      </c>
      <c r="E371" s="1">
        <v>0</v>
      </c>
      <c r="F371" s="1">
        <v>0</v>
      </c>
      <c r="G371" s="2">
        <f t="shared" si="8"/>
        <v>32666.560000000001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47000</v>
      </c>
      <c r="D386" s="1">
        <f>'PR-RAS'!E391</f>
        <v>0</v>
      </c>
      <c r="E386" s="1">
        <v>0</v>
      </c>
      <c r="F386" s="1">
        <v>0</v>
      </c>
      <c r="G386" s="2">
        <f t="shared" si="8"/>
        <v>18095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47000</v>
      </c>
      <c r="D390" s="1">
        <f>'PR-RAS'!E395</f>
        <v>0</v>
      </c>
      <c r="E390" s="1">
        <v>0</v>
      </c>
      <c r="F390" s="1">
        <v>0</v>
      </c>
      <c r="G390" s="2">
        <f t="shared" si="8"/>
        <v>18283</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1434751</v>
      </c>
      <c r="D403" s="1">
        <f>'PR-RAS'!E408</f>
        <v>330567.90999999997</v>
      </c>
      <c r="E403" s="1">
        <v>0</v>
      </c>
      <c r="F403" s="1">
        <v>0</v>
      </c>
      <c r="G403" s="2">
        <f t="shared" si="8"/>
        <v>842546.50164000003</v>
      </c>
      <c r="H403" s="2">
        <f t="shared" si="9"/>
        <v>9.0000000025611371E-2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7301954</v>
      </c>
      <c r="D405" s="1">
        <f>'PR-RAS'!E410</f>
        <v>1596214.81</v>
      </c>
      <c r="E405" s="1">
        <v>0</v>
      </c>
      <c r="F405" s="1">
        <v>0</v>
      </c>
      <c r="G405" s="2">
        <f t="shared" si="8"/>
        <v>4239730.9824800007</v>
      </c>
      <c r="H405" s="2">
        <f t="shared" si="9"/>
        <v>0.18999999994412065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1419</v>
      </c>
      <c r="D406" s="1">
        <f>'PR-RAS'!E411</f>
        <v>0</v>
      </c>
      <c r="E406" s="1">
        <v>0</v>
      </c>
      <c r="F406" s="1">
        <v>0</v>
      </c>
      <c r="G406" s="2">
        <f t="shared" si="8"/>
        <v>574.69500000000005</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2908924</v>
      </c>
      <c r="D407" s="1">
        <f>'PR-RAS'!E412</f>
        <v>8575570.8399999999</v>
      </c>
      <c r="E407" s="1">
        <v>0</v>
      </c>
      <c r="F407" s="1">
        <v>0</v>
      </c>
      <c r="G407" s="2">
        <f t="shared" si="8"/>
        <v>8144386.6660800008</v>
      </c>
      <c r="H407" s="2">
        <f t="shared" si="9"/>
        <v>0.16000000014901161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4030994</v>
      </c>
      <c r="D408" s="1">
        <f>'PR-RAS'!E413</f>
        <v>2769708.37</v>
      </c>
      <c r="E408" s="1">
        <v>0</v>
      </c>
      <c r="F408" s="1">
        <v>0</v>
      </c>
      <c r="G408" s="2">
        <f t="shared" si="8"/>
        <v>3895157.1711800001</v>
      </c>
      <c r="H408" s="2">
        <f t="shared" si="9"/>
        <v>0.37000000011175871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5805862.4699999997</v>
      </c>
      <c r="E409" s="1">
        <v>0</v>
      </c>
      <c r="F409" s="1">
        <v>0</v>
      </c>
      <c r="G409" s="2">
        <f t="shared" si="8"/>
        <v>4737583.7755199997</v>
      </c>
      <c r="H409" s="2">
        <f t="shared" si="9"/>
        <v>0.46999999973922968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1122070</v>
      </c>
      <c r="D410" s="1">
        <f>'PR-RAS'!E415</f>
        <v>0</v>
      </c>
      <c r="E410" s="1">
        <v>0</v>
      </c>
      <c r="F410" s="1">
        <v>0</v>
      </c>
      <c r="G410" s="2">
        <f t="shared" si="8"/>
        <v>458926.62999999995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492007.41999999993</v>
      </c>
      <c r="E411" s="1">
        <v>0</v>
      </c>
      <c r="F411" s="1">
        <v>0</v>
      </c>
      <c r="G411" s="2">
        <f t="shared" si="8"/>
        <v>403446.08439999993</v>
      </c>
      <c r="H411" s="2">
        <f t="shared" si="9"/>
        <v>0.41999999992549419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2389129</v>
      </c>
      <c r="D412" s="1">
        <f>'PR-RAS'!E417</f>
        <v>0</v>
      </c>
      <c r="E412" s="1">
        <v>0</v>
      </c>
      <c r="F412" s="1">
        <v>0</v>
      </c>
      <c r="G412" s="2">
        <f t="shared" si="8"/>
        <v>981932.01899999997</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340034</v>
      </c>
      <c r="D413" s="1">
        <f>'PR-RAS'!E418</f>
        <v>448780.66</v>
      </c>
      <c r="E413" s="1">
        <v>0</v>
      </c>
      <c r="F413" s="1">
        <v>0</v>
      </c>
      <c r="G413" s="2">
        <f t="shared" si="8"/>
        <v>509889.27183999988</v>
      </c>
      <c r="H413" s="2">
        <f t="shared" si="9"/>
        <v>0.34000000002561137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15268</v>
      </c>
      <c r="D414" s="1">
        <f>'PR-RAS'!E420</f>
        <v>28855</v>
      </c>
      <c r="E414" s="1">
        <v>0</v>
      </c>
      <c r="F414" s="1">
        <v>0</v>
      </c>
      <c r="G414" s="2">
        <f t="shared" si="8"/>
        <v>30139.913999999997</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15268</v>
      </c>
      <c r="D415" s="1">
        <f>'PR-RAS'!E421</f>
        <v>28855</v>
      </c>
      <c r="E415" s="1">
        <v>0</v>
      </c>
      <c r="F415" s="1">
        <v>0</v>
      </c>
      <c r="G415" s="2">
        <f t="shared" si="8"/>
        <v>30212.892</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15268</v>
      </c>
      <c r="D421" s="1">
        <f>'PR-RAS'!E427</f>
        <v>28855</v>
      </c>
      <c r="E421" s="1">
        <v>0</v>
      </c>
      <c r="F421" s="1">
        <v>0</v>
      </c>
      <c r="G421" s="2">
        <f t="shared" si="8"/>
        <v>30650.76</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15268</v>
      </c>
      <c r="D422" s="1">
        <f>'PR-RAS'!E428</f>
        <v>28855</v>
      </c>
      <c r="E422" s="1">
        <v>0</v>
      </c>
      <c r="F422" s="1">
        <v>0</v>
      </c>
      <c r="G422" s="2">
        <f t="shared" si="8"/>
        <v>30723.737999999998</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3856752.54</v>
      </c>
      <c r="E522" s="1">
        <v>0</v>
      </c>
      <c r="F522" s="1">
        <v>0</v>
      </c>
      <c r="G522" s="2">
        <f t="shared" ref="G522:G809" si="10">(B522/1000)*(C522*1+D522*2)</f>
        <v>4018736.1466800002</v>
      </c>
      <c r="H522" s="2">
        <f t="shared" ref="H522:H809" si="11">ABS(C522-ROUND(C522,0))+ABS(D522-ROUND(D522,0))</f>
        <v>0.4599999999627471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3856752.54</v>
      </c>
      <c r="E587" s="1">
        <v>0</v>
      </c>
      <c r="F587" s="1">
        <v>0</v>
      </c>
      <c r="G587" s="2">
        <f t="shared" si="10"/>
        <v>4520113.97688</v>
      </c>
      <c r="H587" s="2">
        <f t="shared" si="11"/>
        <v>0.4599999999627471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3600000</v>
      </c>
      <c r="E593" s="1">
        <v>0</v>
      </c>
      <c r="F593" s="1">
        <v>0</v>
      </c>
      <c r="G593" s="2">
        <f t="shared" si="10"/>
        <v>4262400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3600000</v>
      </c>
      <c r="E594" s="1">
        <v>0</v>
      </c>
      <c r="F594" s="1">
        <v>0</v>
      </c>
      <c r="G594" s="2">
        <f t="shared" si="10"/>
        <v>4269600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256752.54</v>
      </c>
      <c r="E611" s="1">
        <v>0</v>
      </c>
      <c r="F611" s="1">
        <v>0</v>
      </c>
      <c r="G611" s="2">
        <f t="shared" si="10"/>
        <v>313238.09879999998</v>
      </c>
      <c r="H611" s="2">
        <f t="shared" si="11"/>
        <v>0.45999999999185093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256752.54</v>
      </c>
      <c r="E612" s="1">
        <v>0</v>
      </c>
      <c r="F612" s="1">
        <v>0</v>
      </c>
      <c r="G612" s="2">
        <f t="shared" si="10"/>
        <v>313751.60388000001</v>
      </c>
      <c r="H612" s="2">
        <f t="shared" si="11"/>
        <v>0.45999999999185093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15268</v>
      </c>
      <c r="D629" s="1">
        <f>'PR-RAS'!E635</f>
        <v>0</v>
      </c>
      <c r="E629" s="1">
        <v>0</v>
      </c>
      <c r="F629" s="1">
        <v>0</v>
      </c>
      <c r="G629" s="2">
        <f t="shared" si="10"/>
        <v>9588.3040000000001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3827897.54</v>
      </c>
      <c r="E630" s="1">
        <v>0</v>
      </c>
      <c r="F630" s="1">
        <v>0</v>
      </c>
      <c r="G630" s="2">
        <f t="shared" si="10"/>
        <v>4815495.1053200001</v>
      </c>
      <c r="H630" s="2">
        <f t="shared" si="11"/>
        <v>0.4599999999627471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3507000</v>
      </c>
      <c r="D631" s="1">
        <f>'PR-RAS'!E637</f>
        <v>285111.53999999998</v>
      </c>
      <c r="E631" s="1">
        <v>0</v>
      </c>
      <c r="F631" s="1">
        <v>0</v>
      </c>
      <c r="G631" s="2">
        <f t="shared" si="10"/>
        <v>2568650.5404000003</v>
      </c>
      <c r="H631" s="2">
        <f t="shared" si="11"/>
        <v>0.46000000002095476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2924192</v>
      </c>
      <c r="D633" s="1">
        <f>'PR-RAS'!E639</f>
        <v>8604425.8399999999</v>
      </c>
      <c r="E633" s="1">
        <v>0</v>
      </c>
      <c r="F633" s="1">
        <v>0</v>
      </c>
      <c r="G633" s="2">
        <f t="shared" si="10"/>
        <v>12724083.605760001</v>
      </c>
      <c r="H633" s="2">
        <f t="shared" si="11"/>
        <v>0.16000000014901161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4030994</v>
      </c>
      <c r="D634" s="1">
        <f>'PR-RAS'!E640</f>
        <v>6626460.9100000001</v>
      </c>
      <c r="E634" s="1">
        <v>0</v>
      </c>
      <c r="F634" s="1">
        <v>0</v>
      </c>
      <c r="G634" s="2">
        <f t="shared" si="10"/>
        <v>10940718.714060001</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1977964.9299999997</v>
      </c>
      <c r="E635" s="1">
        <v>0</v>
      </c>
      <c r="F635" s="1">
        <v>0</v>
      </c>
      <c r="G635" s="2">
        <f t="shared" si="10"/>
        <v>2508059.5312399995</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1106802</v>
      </c>
      <c r="D636" s="1">
        <f>'PR-RAS'!E642</f>
        <v>0</v>
      </c>
      <c r="E636" s="1">
        <v>0</v>
      </c>
      <c r="F636" s="1">
        <v>0</v>
      </c>
      <c r="G636" s="2">
        <f t="shared" si="10"/>
        <v>702819.27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1117871</v>
      </c>
      <c r="D637" s="1">
        <f>'PR-RAS'!E643</f>
        <v>777118.96</v>
      </c>
      <c r="E637" s="1">
        <v>0</v>
      </c>
      <c r="F637" s="1">
        <v>0</v>
      </c>
      <c r="G637" s="2">
        <f t="shared" si="10"/>
        <v>1699461.27312</v>
      </c>
      <c r="H637" s="2">
        <f t="shared" si="11"/>
        <v>4.0000000037252903E-2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11069</v>
      </c>
      <c r="D639" s="1">
        <f>'PR-RAS'!E645</f>
        <v>2755083.8899999997</v>
      </c>
      <c r="E639" s="1">
        <v>0</v>
      </c>
      <c r="F639" s="1">
        <v>0</v>
      </c>
      <c r="G639" s="2">
        <f t="shared" si="10"/>
        <v>3522549.0656399997</v>
      </c>
      <c r="H639" s="2">
        <f t="shared" si="11"/>
        <v>0.11000000033527613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1596486</v>
      </c>
      <c r="D642" s="1">
        <f>'PR-RAS'!E649</f>
        <v>1310925.55</v>
      </c>
      <c r="E642" s="1">
        <v>0</v>
      </c>
      <c r="F642" s="1">
        <v>0</v>
      </c>
      <c r="G642" s="2">
        <f t="shared" si="10"/>
        <v>2703954.0810999996</v>
      </c>
      <c r="H642" s="2">
        <f t="shared" si="11"/>
        <v>0.44999999995343387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3885208</v>
      </c>
      <c r="D643" s="1">
        <f>'PR-RAS'!E650</f>
        <v>9053670.6899999995</v>
      </c>
      <c r="E643" s="1">
        <v>0</v>
      </c>
      <c r="F643" s="1">
        <v>0</v>
      </c>
      <c r="G643" s="2">
        <f t="shared" si="10"/>
        <v>14119216.701959999</v>
      </c>
      <c r="H643" s="2">
        <f t="shared" si="11"/>
        <v>0.31000000052154064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4636800</v>
      </c>
      <c r="D644" s="1">
        <f>'PR-RAS'!E651</f>
        <v>7380613.2000000002</v>
      </c>
      <c r="E644" s="1">
        <v>0</v>
      </c>
      <c r="F644" s="1">
        <v>0</v>
      </c>
      <c r="G644" s="2">
        <f t="shared" si="10"/>
        <v>12472930.975199999</v>
      </c>
      <c r="H644" s="2">
        <f t="shared" si="11"/>
        <v>0.20000000018626451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844894</v>
      </c>
      <c r="D645" s="1">
        <f>'PR-RAS'!E652</f>
        <v>2983983.04</v>
      </c>
      <c r="E645" s="1">
        <v>0</v>
      </c>
      <c r="F645" s="1">
        <v>0</v>
      </c>
      <c r="G645" s="2">
        <f t="shared" si="10"/>
        <v>4387481.8915200001</v>
      </c>
      <c r="H645" s="2">
        <f t="shared" si="11"/>
        <v>4.0000000037252903E-2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v>
      </c>
      <c r="D646" s="1">
        <f>'PR-RAS'!E653</f>
        <v>4</v>
      </c>
      <c r="E646" s="1">
        <v>0</v>
      </c>
      <c r="F646" s="1">
        <v>0</v>
      </c>
      <c r="G646" s="2">
        <f t="shared" si="10"/>
        <v>14.835000000000001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v>
      </c>
      <c r="D648" s="1">
        <f>'PR-RAS'!E655</f>
        <v>4</v>
      </c>
      <c r="E648" s="1">
        <v>0</v>
      </c>
      <c r="F648" s="1">
        <v>0</v>
      </c>
      <c r="G648" s="2">
        <f t="shared" si="10"/>
        <v>14.881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1605418</v>
      </c>
      <c r="D654" s="1">
        <f>'PR-RAS'!E661</f>
        <v>1660786.14</v>
      </c>
      <c r="E654" s="1">
        <v>0</v>
      </c>
      <c r="F654" s="1">
        <v>0</v>
      </c>
      <c r="G654" s="2">
        <f t="shared" si="10"/>
        <v>3217324.6528399996</v>
      </c>
      <c r="H654" s="2">
        <f t="shared" si="11"/>
        <v>0.13999999989755452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8063</v>
      </c>
      <c r="D655" s="1">
        <f>'PR-RAS'!E662</f>
        <v>0</v>
      </c>
      <c r="E655" s="1">
        <v>0</v>
      </c>
      <c r="F655" s="1">
        <v>0</v>
      </c>
      <c r="G655" s="2">
        <f t="shared" si="10"/>
        <v>5273.2020000000002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100000</v>
      </c>
      <c r="D659" s="1">
        <f>'PR-RAS'!E666</f>
        <v>0</v>
      </c>
      <c r="E659" s="1">
        <v>0</v>
      </c>
      <c r="F659" s="1">
        <v>0</v>
      </c>
      <c r="G659" s="2">
        <f t="shared" si="10"/>
        <v>65800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99769</v>
      </c>
      <c r="D662" s="1">
        <f>'PR-RAS'!E669</f>
        <v>0</v>
      </c>
      <c r="E662" s="1">
        <v>0</v>
      </c>
      <c r="F662" s="1">
        <v>0</v>
      </c>
      <c r="G662" s="2">
        <f t="shared" si="10"/>
        <v>65947.309000000008</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153467</v>
      </c>
      <c r="D687" s="1">
        <f>'PR-RAS'!E694</f>
        <v>505713.57</v>
      </c>
      <c r="E687" s="1">
        <v>0</v>
      </c>
      <c r="F687" s="1">
        <v>0</v>
      </c>
      <c r="G687" s="2">
        <f t="shared" si="10"/>
        <v>799117.38004000019</v>
      </c>
      <c r="H687" s="2">
        <f t="shared" si="11"/>
        <v>0.42999999999301508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4036363.17</v>
      </c>
      <c r="E691" s="1">
        <v>0</v>
      </c>
      <c r="F691" s="1">
        <v>0</v>
      </c>
      <c r="G691" s="2">
        <f t="shared" si="10"/>
        <v>5570181.1745999996</v>
      </c>
      <c r="H691" s="2">
        <f t="shared" si="11"/>
        <v>0.16999999992549419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2366</v>
      </c>
      <c r="D711" s="1">
        <f>'PR-RAS'!E718</f>
        <v>2507.2800000000002</v>
      </c>
      <c r="E711" s="1">
        <v>0</v>
      </c>
      <c r="F711" s="1">
        <v>0</v>
      </c>
      <c r="G711" s="2">
        <f t="shared" si="10"/>
        <v>5240.1976000000004</v>
      </c>
      <c r="H711" s="2">
        <f t="shared" si="11"/>
        <v>0.28000000000020009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5913.9</v>
      </c>
      <c r="E714" s="1">
        <v>0</v>
      </c>
      <c r="F714" s="1">
        <v>0</v>
      </c>
      <c r="G714" s="2">
        <f t="shared" si="10"/>
        <v>8433.2213999999985</v>
      </c>
      <c r="H714" s="2">
        <f t="shared" si="11"/>
        <v>0.1000000000003638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13782</v>
      </c>
      <c r="D715" s="1">
        <f>'PR-RAS'!E722</f>
        <v>13782.03</v>
      </c>
      <c r="E715" s="1">
        <v>0</v>
      </c>
      <c r="F715" s="1">
        <v>0</v>
      </c>
      <c r="G715" s="2">
        <f t="shared" si="10"/>
        <v>29521.086839999996</v>
      </c>
      <c r="H715" s="2">
        <f t="shared" si="11"/>
        <v>3.0000000000654836E-2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4255</v>
      </c>
      <c r="D718" s="1">
        <f>'PR-RAS'!E725</f>
        <v>14137.99</v>
      </c>
      <c r="E718" s="1">
        <v>0</v>
      </c>
      <c r="F718" s="1">
        <v>0</v>
      </c>
      <c r="G718" s="2">
        <f t="shared" si="10"/>
        <v>23324.712659999997</v>
      </c>
      <c r="H718" s="2">
        <f t="shared" si="11"/>
        <v>1.0000000000218279E-2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24993</v>
      </c>
      <c r="D735" s="1">
        <f>'PR-RAS'!E742</f>
        <v>3590.14</v>
      </c>
      <c r="E735" s="1">
        <v>0</v>
      </c>
      <c r="F735" s="1">
        <v>0</v>
      </c>
      <c r="G735" s="2">
        <f t="shared" si="10"/>
        <v>23615.187519999999</v>
      </c>
      <c r="H735" s="2">
        <f t="shared" si="11"/>
        <v>0.13999999999987267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15140</v>
      </c>
      <c r="D757" s="1">
        <f>'PR-RAS'!E764</f>
        <v>12978.43</v>
      </c>
      <c r="E757" s="1">
        <v>0</v>
      </c>
      <c r="F757" s="1">
        <v>0</v>
      </c>
      <c r="G757" s="2">
        <f t="shared" si="10"/>
        <v>31069.226160000002</v>
      </c>
      <c r="H757" s="2">
        <f t="shared" si="11"/>
        <v>0.43000000000029104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25069</v>
      </c>
      <c r="D766" s="1">
        <f>'PR-RAS'!E773</f>
        <v>0</v>
      </c>
      <c r="E766" s="1">
        <v>0</v>
      </c>
      <c r="F766" s="1">
        <v>0</v>
      </c>
      <c r="G766" s="2">
        <f t="shared" si="10"/>
        <v>19177.785</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60000</v>
      </c>
      <c r="D812" s="1">
        <f>'PR-RAS'!E819</f>
        <v>50400</v>
      </c>
      <c r="E812" s="1">
        <v>0</v>
      </c>
      <c r="F812" s="1">
        <v>0</v>
      </c>
      <c r="G812" s="2">
        <f t="shared" si="18"/>
        <v>130408.8</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30000</v>
      </c>
      <c r="D814" s="1">
        <f>'PR-RAS'!E821</f>
        <v>18000</v>
      </c>
      <c r="E814" s="1">
        <v>0</v>
      </c>
      <c r="F814" s="1">
        <v>0</v>
      </c>
      <c r="G814" s="2">
        <f t="shared" si="18"/>
        <v>53658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17809</v>
      </c>
      <c r="D816" s="1">
        <f>'PR-RAS'!E823</f>
        <v>28444</v>
      </c>
      <c r="E816" s="1">
        <v>0</v>
      </c>
      <c r="F816" s="1">
        <v>0</v>
      </c>
      <c r="G816" s="2">
        <f t="shared" si="18"/>
        <v>60878.054999999993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4268</v>
      </c>
      <c r="D821" s="1">
        <f>'PR-RAS'!E828</f>
        <v>3229.33</v>
      </c>
      <c r="E821" s="1">
        <v>0</v>
      </c>
      <c r="F821" s="1">
        <v>0</v>
      </c>
      <c r="G821" s="2">
        <f t="shared" si="18"/>
        <v>8795.8611999999994</v>
      </c>
      <c r="H821" s="2">
        <f t="shared" si="19"/>
        <v>0.32999999999992724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3600000</v>
      </c>
      <c r="E939" s="1">
        <v>0</v>
      </c>
      <c r="F939" s="1">
        <v>0</v>
      </c>
      <c r="G939" s="2">
        <f t="shared" si="18"/>
        <v>6753600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256752.54</v>
      </c>
      <c r="E961" s="1">
        <v>0</v>
      </c>
      <c r="F961" s="1">
        <v>0</v>
      </c>
      <c r="G961" s="2">
        <f t="shared" si="18"/>
        <v>492964.87679999997</v>
      </c>
      <c r="H961" s="2">
        <f t="shared" si="19"/>
        <v>0.45999999999185093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4390559.13</v>
      </c>
      <c r="D1480" s="6"/>
      <c r="E1480" s="6">
        <v>0</v>
      </c>
      <c r="F1480" s="6">
        <v>0</v>
      </c>
      <c r="G1480" s="7">
        <f t="shared" ref="G1480:G1580" si="34">B1480/1000*C1480</f>
        <v>4390.5591299999996</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1999532.1</v>
      </c>
      <c r="D1481" s="1">
        <v>0</v>
      </c>
      <c r="E1481" s="1">
        <v>0</v>
      </c>
      <c r="F1481" s="1">
        <v>0</v>
      </c>
      <c r="G1481" s="2">
        <f t="shared" si="34"/>
        <v>3999.0642000000003</v>
      </c>
      <c r="H1481" s="2">
        <f t="shared" si="35"/>
        <v>0.10000000009313226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1668964.1900000002</v>
      </c>
      <c r="D1483" s="1">
        <v>0</v>
      </c>
      <c r="E1483" s="1">
        <v>0</v>
      </c>
      <c r="F1483" s="1">
        <v>0</v>
      </c>
      <c r="G1483" s="2">
        <f t="shared" si="34"/>
        <v>6675.8567600000006</v>
      </c>
      <c r="H1483" s="2">
        <f t="shared" si="35"/>
        <v>0.19000000017695129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293024.94</v>
      </c>
      <c r="D1484" s="1">
        <v>0</v>
      </c>
      <c r="E1484" s="1">
        <v>0</v>
      </c>
      <c r="F1484" s="1">
        <v>0</v>
      </c>
      <c r="G1484" s="2">
        <f t="shared" si="34"/>
        <v>1465.1247000000001</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1197430.82</v>
      </c>
      <c r="D1485" s="1">
        <v>0</v>
      </c>
      <c r="E1485" s="1">
        <v>0</v>
      </c>
      <c r="F1485" s="1">
        <v>0</v>
      </c>
      <c r="G1485" s="2">
        <f t="shared" si="34"/>
        <v>7184.5849200000002</v>
      </c>
      <c r="H1485" s="2">
        <f t="shared" si="35"/>
        <v>0.17999999993480742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4779.2700000000004</v>
      </c>
      <c r="D1486" s="1">
        <v>0</v>
      </c>
      <c r="E1486" s="1">
        <v>0</v>
      </c>
      <c r="F1486" s="1">
        <v>0</v>
      </c>
      <c r="G1486" s="2">
        <f t="shared" si="34"/>
        <v>33.454890000000006</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100073.33</v>
      </c>
      <c r="D1489" s="1">
        <v>0</v>
      </c>
      <c r="E1489" s="1">
        <v>0</v>
      </c>
      <c r="F1489" s="1">
        <v>0</v>
      </c>
      <c r="G1489" s="2">
        <f t="shared" si="34"/>
        <v>1000.7333</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5855.83</v>
      </c>
      <c r="D1490" s="1">
        <v>0</v>
      </c>
      <c r="E1490" s="1">
        <v>0</v>
      </c>
      <c r="F1490" s="1">
        <v>0</v>
      </c>
      <c r="G1490" s="2">
        <f t="shared" si="34"/>
        <v>64.41413</v>
      </c>
      <c r="H1490" s="2">
        <f t="shared" si="35"/>
        <v>0.17000000000007276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67800</v>
      </c>
      <c r="D1491" s="1">
        <v>0</v>
      </c>
      <c r="E1491" s="1">
        <v>0</v>
      </c>
      <c r="F1491" s="1">
        <v>0</v>
      </c>
      <c r="G1491" s="2">
        <f t="shared" si="34"/>
        <v>813.6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330567.90999999997</v>
      </c>
      <c r="D1492" s="1">
        <v>0</v>
      </c>
      <c r="E1492" s="1">
        <v>0</v>
      </c>
      <c r="F1492" s="1">
        <v>0</v>
      </c>
      <c r="G1492" s="2">
        <f t="shared" si="34"/>
        <v>4297.3828299999996</v>
      </c>
      <c r="H1492" s="2">
        <f t="shared" si="35"/>
        <v>9.0000000025611371E-2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6156192.0800000001</v>
      </c>
      <c r="D1499" s="1">
        <v>0</v>
      </c>
      <c r="E1499" s="1">
        <v>0</v>
      </c>
      <c r="F1499" s="1">
        <v>0</v>
      </c>
      <c r="G1499" s="2">
        <f t="shared" si="34"/>
        <v>123123.8416</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1719414.6300000001</v>
      </c>
      <c r="D1501" s="1">
        <v>0</v>
      </c>
      <c r="E1501" s="1">
        <v>0</v>
      </c>
      <c r="F1501" s="1">
        <v>0</v>
      </c>
      <c r="G1501" s="2">
        <f t="shared" si="34"/>
        <v>37827.121859999999</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289485.61</v>
      </c>
      <c r="D1502" s="1">
        <v>0</v>
      </c>
      <c r="E1502" s="1">
        <v>0</v>
      </c>
      <c r="F1502" s="1">
        <v>0</v>
      </c>
      <c r="G1502" s="2">
        <f t="shared" si="34"/>
        <v>6658.16903</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1298526.95</v>
      </c>
      <c r="D1503" s="1">
        <v>0</v>
      </c>
      <c r="E1503" s="1">
        <v>0</v>
      </c>
      <c r="F1503" s="1">
        <v>0</v>
      </c>
      <c r="G1503" s="2">
        <f t="shared" si="34"/>
        <v>31164.646799999999</v>
      </c>
      <c r="H1503" s="2">
        <f t="shared" si="35"/>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5034.45</v>
      </c>
      <c r="D1504" s="1">
        <v>0</v>
      </c>
      <c r="E1504" s="1">
        <v>0</v>
      </c>
      <c r="F1504" s="1">
        <v>0</v>
      </c>
      <c r="G1504" s="2">
        <f t="shared" si="34"/>
        <v>125.86125</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120511.79</v>
      </c>
      <c r="D1507" s="1">
        <v>0</v>
      </c>
      <c r="E1507" s="1">
        <v>0</v>
      </c>
      <c r="F1507" s="1">
        <v>0</v>
      </c>
      <c r="G1507" s="2">
        <f t="shared" si="34"/>
        <v>3374.3301200000001</v>
      </c>
      <c r="H1507" s="2">
        <f t="shared" si="35"/>
        <v>0.21000000000640284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5855.83</v>
      </c>
      <c r="D1508" s="1">
        <v>0</v>
      </c>
      <c r="E1508" s="1">
        <v>0</v>
      </c>
      <c r="F1508" s="1">
        <v>0</v>
      </c>
      <c r="G1508" s="2">
        <f t="shared" si="34"/>
        <v>169.81907000000001</v>
      </c>
      <c r="H1508" s="2">
        <f t="shared" si="35"/>
        <v>0.17000000000007276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580024.91</v>
      </c>
      <c r="D1510" s="1">
        <v>0</v>
      </c>
      <c r="E1510" s="1">
        <v>0</v>
      </c>
      <c r="F1510" s="1">
        <v>0</v>
      </c>
      <c r="G1510" s="2">
        <f t="shared" si="34"/>
        <v>17980.772209999999</v>
      </c>
      <c r="H1510" s="2">
        <f t="shared" si="35"/>
        <v>8.999999996740371E-2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3856752.54</v>
      </c>
      <c r="D1511" s="1">
        <v>0</v>
      </c>
      <c r="E1511" s="1">
        <v>0</v>
      </c>
      <c r="F1511" s="1">
        <v>0</v>
      </c>
      <c r="G1511" s="2">
        <f t="shared" si="34"/>
        <v>123416.08128</v>
      </c>
      <c r="H1511" s="2">
        <f t="shared" si="35"/>
        <v>0.4599999999627471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3856752.54</v>
      </c>
      <c r="D1515" s="1">
        <v>0</v>
      </c>
      <c r="E1515" s="1">
        <v>0</v>
      </c>
      <c r="F1515" s="1">
        <v>0</v>
      </c>
      <c r="G1515" s="2">
        <f t="shared" si="34"/>
        <v>138843.09143999999</v>
      </c>
      <c r="H1515" s="2">
        <f t="shared" si="35"/>
        <v>0.4599999999627471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233899.15000000037</v>
      </c>
      <c r="D1517" s="1">
        <v>0</v>
      </c>
      <c r="E1517" s="1">
        <v>0</v>
      </c>
      <c r="F1517" s="1">
        <v>0</v>
      </c>
      <c r="G1517" s="2">
        <f t="shared" si="34"/>
        <v>8888.1677000000145</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99212.5</v>
      </c>
      <c r="D1518" s="1">
        <v>0</v>
      </c>
      <c r="E1518" s="1">
        <v>0</v>
      </c>
      <c r="F1518" s="1">
        <v>0</v>
      </c>
      <c r="G1518" s="2">
        <f t="shared" si="34"/>
        <v>3869.2874999999999</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68512.5</v>
      </c>
      <c r="D1524" s="1">
        <v>0</v>
      </c>
      <c r="E1524" s="1">
        <v>0</v>
      </c>
      <c r="F1524" s="1">
        <v>0</v>
      </c>
      <c r="G1524" s="2">
        <f t="shared" si="34"/>
        <v>3083.0625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700</v>
      </c>
      <c r="D1530" s="1">
        <v>0</v>
      </c>
      <c r="E1530" s="1">
        <v>0</v>
      </c>
      <c r="F1530" s="1">
        <v>0</v>
      </c>
      <c r="G1530" s="2">
        <f t="shared" si="34"/>
        <v>35.699999999999996</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700</v>
      </c>
      <c r="D1534" s="1">
        <v>0</v>
      </c>
      <c r="E1534" s="1">
        <v>0</v>
      </c>
      <c r="F1534" s="1">
        <v>0</v>
      </c>
      <c r="G1534" s="2">
        <f t="shared" si="34"/>
        <v>38.5</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12.5</v>
      </c>
      <c r="D1535" s="1">
        <v>0</v>
      </c>
      <c r="E1535" s="1">
        <v>0</v>
      </c>
      <c r="F1535" s="1">
        <v>0</v>
      </c>
      <c r="G1535" s="2">
        <f t="shared" si="34"/>
        <v>0.70000000000000007</v>
      </c>
      <c r="H1535" s="2">
        <f t="shared" si="35"/>
        <v>0.5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12.5</v>
      </c>
      <c r="D1536" s="1">
        <v>0</v>
      </c>
      <c r="E1536" s="1">
        <v>0</v>
      </c>
      <c r="F1536" s="1">
        <v>0</v>
      </c>
      <c r="G1536" s="2">
        <f t="shared" si="34"/>
        <v>0.71250000000000002</v>
      </c>
      <c r="H1536" s="2">
        <f t="shared" si="35"/>
        <v>0.5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67800</v>
      </c>
      <c r="D1560" s="1">
        <v>0</v>
      </c>
      <c r="E1560" s="1">
        <v>0</v>
      </c>
      <c r="F1560" s="1">
        <v>0</v>
      </c>
      <c r="G1560" s="2">
        <f t="shared" si="34"/>
        <v>5491.8</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67800</v>
      </c>
      <c r="D1561" s="1">
        <v>0</v>
      </c>
      <c r="E1561" s="1">
        <v>0</v>
      </c>
      <c r="F1561" s="1">
        <v>0</v>
      </c>
      <c r="G1561" s="2">
        <f t="shared" si="34"/>
        <v>5559.6</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30700</v>
      </c>
      <c r="D1565" s="1">
        <v>0</v>
      </c>
      <c r="E1565" s="1">
        <v>0</v>
      </c>
      <c r="F1565" s="1">
        <v>0</v>
      </c>
      <c r="G1565" s="2">
        <f t="shared" si="34"/>
        <v>2640.2</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30700</v>
      </c>
      <c r="D1569" s="1">
        <v>0</v>
      </c>
      <c r="E1569" s="1">
        <v>0</v>
      </c>
      <c r="F1569" s="1">
        <v>0</v>
      </c>
      <c r="G1569" s="2">
        <f t="shared" si="34"/>
        <v>2763</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134686.65</v>
      </c>
      <c r="D1576" s="1">
        <v>0</v>
      </c>
      <c r="E1576" s="1">
        <v>0</v>
      </c>
      <c r="F1576" s="1">
        <v>0</v>
      </c>
      <c r="G1576" s="2">
        <f t="shared" si="34"/>
        <v>13064.60505</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134686.65</v>
      </c>
      <c r="D1578" s="1">
        <v>0</v>
      </c>
      <c r="E1578" s="1">
        <v>0</v>
      </c>
      <c r="F1578" s="1">
        <v>0</v>
      </c>
      <c r="G1578" s="2">
        <f t="shared" si="34"/>
        <v>13333.978349999999</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36887</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2906086</v>
      </c>
      <c r="I16" s="206">
        <f>'PR-RAS'!E6</f>
        <v>8575570.8399999999</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2593405</v>
      </c>
      <c r="I17" s="206">
        <f>'PR-RAS'!E151</f>
        <v>2439140.46</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11069</v>
      </c>
      <c r="I18" s="206">
        <f>'PR-RAS'!E645</f>
        <v>2755083.8899999997</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4390559.13</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233899.15000000037</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99212.5</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134686.65</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47" zoomScaleNormal="100" workbookViewId="0">
      <selection activeCell="E969" sqref="E969"/>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2906086</v>
      </c>
      <c r="E6" s="56">
        <f>E7+E44+E50+E82+E106+E124+E133+E139</f>
        <v>8575570.8399999999</v>
      </c>
      <c r="F6" s="57">
        <f t="shared" ref="F6:F131" si="0">IF(D6&lt;&gt;0,IF(E6/D6&gt;=100,"&gt;&gt;100",E6/D6*100),"-")</f>
        <v>295.09005721097037</v>
      </c>
    </row>
    <row r="7" spans="1:25" ht="12.75" customHeight="1" x14ac:dyDescent="0.2">
      <c r="A7" s="54">
        <v>61</v>
      </c>
      <c r="B7" s="88" t="s">
        <v>57</v>
      </c>
      <c r="C7" s="55" t="s">
        <v>58</v>
      </c>
      <c r="D7" s="56">
        <f t="shared" ref="D7:E7" si="1">D8+D17+D23+D29+D37+D40</f>
        <v>693338</v>
      </c>
      <c r="E7" s="56">
        <f t="shared" si="1"/>
        <v>1838686.5</v>
      </c>
      <c r="F7" s="57">
        <f t="shared" si="0"/>
        <v>265.19338331376616</v>
      </c>
    </row>
    <row r="8" spans="1:25" ht="12.75" customHeight="1" x14ac:dyDescent="0.2">
      <c r="A8" s="54">
        <v>611</v>
      </c>
      <c r="B8" s="88" t="s">
        <v>59</v>
      </c>
      <c r="C8" s="55" t="s">
        <v>60</v>
      </c>
      <c r="D8" s="56">
        <f t="shared" ref="D8:E8" si="2">SUM(D9:D14)-D15-D16</f>
        <v>673369</v>
      </c>
      <c r="E8" s="56">
        <f t="shared" si="2"/>
        <v>1786391.67</v>
      </c>
      <c r="F8" s="57">
        <f t="shared" si="0"/>
        <v>265.29164098733384</v>
      </c>
    </row>
    <row r="9" spans="1:25" ht="12.75" customHeight="1" x14ac:dyDescent="0.2">
      <c r="A9" s="54">
        <v>6111</v>
      </c>
      <c r="B9" s="88" t="s">
        <v>61</v>
      </c>
      <c r="C9" s="55" t="s">
        <v>62</v>
      </c>
      <c r="D9" s="284">
        <v>673369</v>
      </c>
      <c r="E9" s="284">
        <v>1786391.67</v>
      </c>
      <c r="F9" s="57">
        <f t="shared" si="0"/>
        <v>265.29164098733384</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19481</v>
      </c>
      <c r="E23" s="56">
        <f t="shared" si="4"/>
        <v>52294.83</v>
      </c>
      <c r="F23" s="57">
        <f t="shared" si="0"/>
        <v>268.44017247574561</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v>19481</v>
      </c>
      <c r="E27" s="284">
        <v>52294.83</v>
      </c>
      <c r="F27" s="57">
        <f t="shared" si="0"/>
        <v>268.44017247574561</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488</v>
      </c>
      <c r="E29" s="56">
        <f t="shared" si="5"/>
        <v>0</v>
      </c>
      <c r="F29" s="57">
        <f t="shared" si="0"/>
        <v>0</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v>488</v>
      </c>
      <c r="E31" s="284"/>
      <c r="F31" s="57">
        <f t="shared" si="0"/>
        <v>0</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1966717</v>
      </c>
      <c r="E50" s="60">
        <f>E51+E54+E59+E62+E65+E68+E71+E74+E77</f>
        <v>6202862.8799999999</v>
      </c>
      <c r="F50" s="57">
        <f t="shared" si="0"/>
        <v>315.39173556744566</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1713481</v>
      </c>
      <c r="E59" s="56">
        <f t="shared" si="12"/>
        <v>1660786.14</v>
      </c>
      <c r="F59" s="57">
        <f t="shared" si="0"/>
        <v>96.924689564693153</v>
      </c>
    </row>
    <row r="60" spans="1:6" ht="24" x14ac:dyDescent="0.2">
      <c r="A60" s="54">
        <v>6331</v>
      </c>
      <c r="B60" s="100" t="s">
        <v>163</v>
      </c>
      <c r="C60" s="55" t="s">
        <v>164</v>
      </c>
      <c r="D60" s="284">
        <v>1613481</v>
      </c>
      <c r="E60" s="284">
        <v>1660786.14</v>
      </c>
      <c r="F60" s="57">
        <f t="shared" si="0"/>
        <v>102.93186842609239</v>
      </c>
    </row>
    <row r="61" spans="1:6" ht="24" x14ac:dyDescent="0.2">
      <c r="A61" s="54">
        <v>6332</v>
      </c>
      <c r="B61" s="100" t="s">
        <v>165</v>
      </c>
      <c r="C61" s="55" t="s">
        <v>166</v>
      </c>
      <c r="D61" s="284">
        <v>100000</v>
      </c>
      <c r="E61" s="284"/>
      <c r="F61" s="57">
        <f t="shared" si="0"/>
        <v>0</v>
      </c>
    </row>
    <row r="62" spans="1:6" ht="12.75" customHeight="1" x14ac:dyDescent="0.2">
      <c r="A62" s="54">
        <v>634</v>
      </c>
      <c r="B62" s="88" t="s">
        <v>167</v>
      </c>
      <c r="C62" s="55" t="s">
        <v>168</v>
      </c>
      <c r="D62" s="56">
        <f t="shared" ref="D62:E62" si="13">SUM(D63:D64)</f>
        <v>99769</v>
      </c>
      <c r="E62" s="56">
        <f t="shared" si="13"/>
        <v>0</v>
      </c>
      <c r="F62" s="57">
        <f t="shared" si="0"/>
        <v>0</v>
      </c>
    </row>
    <row r="63" spans="1:6" ht="12.75" customHeight="1" x14ac:dyDescent="0.2">
      <c r="A63" s="54">
        <v>6341</v>
      </c>
      <c r="B63" s="88" t="s">
        <v>169</v>
      </c>
      <c r="C63" s="55" t="s">
        <v>170</v>
      </c>
      <c r="D63" s="284">
        <v>99769</v>
      </c>
      <c r="E63" s="284"/>
      <c r="F63" s="57">
        <f t="shared" si="0"/>
        <v>0</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153467</v>
      </c>
      <c r="E74" s="56">
        <f t="shared" si="17"/>
        <v>4542076.74</v>
      </c>
      <c r="F74" s="57">
        <f t="shared" si="0"/>
        <v>2959.6439234493409</v>
      </c>
    </row>
    <row r="75" spans="1:6" ht="12.75" customHeight="1" x14ac:dyDescent="0.2">
      <c r="A75" s="54" t="s">
        <v>193</v>
      </c>
      <c r="B75" s="88" t="s">
        <v>194</v>
      </c>
      <c r="C75" s="55" t="s">
        <v>193</v>
      </c>
      <c r="D75" s="284">
        <v>153467</v>
      </c>
      <c r="E75" s="284">
        <v>505713.57</v>
      </c>
      <c r="F75" s="57">
        <f t="shared" si="0"/>
        <v>329.52593717216081</v>
      </c>
    </row>
    <row r="76" spans="1:6" ht="12.75" customHeight="1" x14ac:dyDescent="0.2">
      <c r="A76" s="54" t="s">
        <v>195</v>
      </c>
      <c r="B76" s="88" t="s">
        <v>196</v>
      </c>
      <c r="C76" s="55" t="s">
        <v>195</v>
      </c>
      <c r="D76" s="284"/>
      <c r="E76" s="284">
        <v>4036363.17</v>
      </c>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50480</v>
      </c>
      <c r="E82" s="56">
        <f t="shared" si="19"/>
        <v>36784.14</v>
      </c>
      <c r="F82" s="57">
        <f t="shared" si="0"/>
        <v>72.868740095087162</v>
      </c>
    </row>
    <row r="83" spans="1:6" ht="12.75" customHeight="1" x14ac:dyDescent="0.2">
      <c r="A83" s="54">
        <v>641</v>
      </c>
      <c r="B83" s="88" t="s">
        <v>209</v>
      </c>
      <c r="C83" s="55" t="s">
        <v>210</v>
      </c>
      <c r="D83" s="56">
        <f t="shared" ref="D83:E83" si="20">SUM(D84:D90)</f>
        <v>121</v>
      </c>
      <c r="E83" s="56">
        <f t="shared" si="20"/>
        <v>11.93</v>
      </c>
      <c r="F83" s="57">
        <f t="shared" si="0"/>
        <v>9.8595041322314039</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6</v>
      </c>
      <c r="E85" s="284">
        <v>11.93</v>
      </c>
      <c r="F85" s="57">
        <f t="shared" si="0"/>
        <v>198.83333333333331</v>
      </c>
    </row>
    <row r="86" spans="1:6" ht="12.75" customHeight="1" x14ac:dyDescent="0.2">
      <c r="A86" s="54">
        <v>6414</v>
      </c>
      <c r="B86" s="88" t="s">
        <v>215</v>
      </c>
      <c r="C86" s="55" t="s">
        <v>216</v>
      </c>
      <c r="D86" s="284">
        <v>115</v>
      </c>
      <c r="E86" s="284">
        <v>0</v>
      </c>
      <c r="F86" s="57">
        <f t="shared" si="0"/>
        <v>0</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49939</v>
      </c>
      <c r="E91" s="56">
        <f t="shared" si="21"/>
        <v>35152.21</v>
      </c>
      <c r="F91" s="57">
        <f t="shared" si="0"/>
        <v>70.390296161316797</v>
      </c>
    </row>
    <row r="92" spans="1:6" ht="12.75" customHeight="1" x14ac:dyDescent="0.2">
      <c r="A92" s="54">
        <v>6421</v>
      </c>
      <c r="B92" s="88" t="s">
        <v>227</v>
      </c>
      <c r="C92" s="55" t="s">
        <v>228</v>
      </c>
      <c r="D92" s="284">
        <v>2391</v>
      </c>
      <c r="E92" s="284">
        <v>2697.72</v>
      </c>
      <c r="F92" s="57">
        <f t="shared" si="0"/>
        <v>112.82810539523211</v>
      </c>
    </row>
    <row r="93" spans="1:6" ht="12.75" customHeight="1" x14ac:dyDescent="0.2">
      <c r="A93" s="54">
        <v>6422</v>
      </c>
      <c r="B93" s="88" t="s">
        <v>229</v>
      </c>
      <c r="C93" s="55" t="s">
        <v>230</v>
      </c>
      <c r="D93" s="284">
        <v>37734</v>
      </c>
      <c r="E93" s="284">
        <v>32454.49</v>
      </c>
      <c r="F93" s="57">
        <f t="shared" si="0"/>
        <v>86.00861292203318</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v>9814</v>
      </c>
      <c r="E97" s="284"/>
      <c r="F97" s="57">
        <f t="shared" si="0"/>
        <v>0</v>
      </c>
    </row>
    <row r="98" spans="1:6" ht="12.75" customHeight="1" x14ac:dyDescent="0.2">
      <c r="A98" s="54">
        <v>643</v>
      </c>
      <c r="B98" s="88" t="s">
        <v>239</v>
      </c>
      <c r="C98" s="55" t="s">
        <v>240</v>
      </c>
      <c r="D98" s="56">
        <f t="shared" ref="D98:E98" si="22">SUM(D99:D105)</f>
        <v>420</v>
      </c>
      <c r="E98" s="56">
        <f t="shared" si="22"/>
        <v>1620</v>
      </c>
      <c r="F98" s="57">
        <f t="shared" si="0"/>
        <v>385.71428571428572</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v>420</v>
      </c>
      <c r="E100" s="284">
        <v>1620</v>
      </c>
      <c r="F100" s="57">
        <f t="shared" si="0"/>
        <v>385.71428571428572</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195551</v>
      </c>
      <c r="E106" s="56">
        <f t="shared" si="23"/>
        <v>495437.32</v>
      </c>
      <c r="F106" s="57">
        <f t="shared" si="0"/>
        <v>253.35453155442823</v>
      </c>
    </row>
    <row r="107" spans="1:6" ht="12.75" customHeight="1" x14ac:dyDescent="0.2">
      <c r="A107" s="54">
        <v>651</v>
      </c>
      <c r="B107" s="88" t="s">
        <v>257</v>
      </c>
      <c r="C107" s="55" t="s">
        <v>258</v>
      </c>
      <c r="D107" s="56">
        <f t="shared" ref="D107:E107" si="24">SUM(D108:D111)</f>
        <v>58491</v>
      </c>
      <c r="E107" s="56">
        <f t="shared" si="24"/>
        <v>58433</v>
      </c>
      <c r="F107" s="57">
        <f t="shared" si="0"/>
        <v>99.900839445384761</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v>58428</v>
      </c>
      <c r="E109" s="284">
        <v>58428.38</v>
      </c>
      <c r="F109" s="57">
        <f t="shared" si="0"/>
        <v>100.00065037310877</v>
      </c>
    </row>
    <row r="110" spans="1:6" ht="12.75" customHeight="1" x14ac:dyDescent="0.2">
      <c r="A110" s="54">
        <v>6513</v>
      </c>
      <c r="B110" s="88" t="s">
        <v>263</v>
      </c>
      <c r="C110" s="55" t="s">
        <v>264</v>
      </c>
      <c r="D110" s="284">
        <v>63</v>
      </c>
      <c r="E110" s="284">
        <v>4.62</v>
      </c>
      <c r="F110" s="57">
        <f t="shared" si="0"/>
        <v>7.333333333333333</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79103</v>
      </c>
      <c r="E112" s="56">
        <f t="shared" si="25"/>
        <v>330884.37</v>
      </c>
      <c r="F112" s="57">
        <f t="shared" si="0"/>
        <v>418.2956019367154</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v>78372</v>
      </c>
      <c r="E115" s="284">
        <v>330354.46000000002</v>
      </c>
      <c r="F115" s="57">
        <f t="shared" si="0"/>
        <v>421.521027918134</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731</v>
      </c>
      <c r="E117" s="284">
        <v>529.91</v>
      </c>
      <c r="F117" s="57">
        <f t="shared" si="0"/>
        <v>72.491108071135429</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57957</v>
      </c>
      <c r="E120" s="56">
        <f t="shared" si="26"/>
        <v>106119.95</v>
      </c>
      <c r="F120" s="57">
        <f t="shared" si="0"/>
        <v>183.10117845989268</v>
      </c>
    </row>
    <row r="121" spans="1:6" ht="12.75" customHeight="1" x14ac:dyDescent="0.2">
      <c r="A121" s="54">
        <v>6531</v>
      </c>
      <c r="B121" s="88" t="s">
        <v>285</v>
      </c>
      <c r="C121" s="55" t="s">
        <v>286</v>
      </c>
      <c r="D121" s="284">
        <v>3238</v>
      </c>
      <c r="E121" s="284"/>
      <c r="F121" s="57">
        <f t="shared" si="0"/>
        <v>0</v>
      </c>
    </row>
    <row r="122" spans="1:6" ht="12.75" customHeight="1" x14ac:dyDescent="0.2">
      <c r="A122" s="54">
        <v>6532</v>
      </c>
      <c r="B122" s="88" t="s">
        <v>287</v>
      </c>
      <c r="C122" s="55" t="s">
        <v>288</v>
      </c>
      <c r="D122" s="284">
        <v>54719</v>
      </c>
      <c r="E122" s="284">
        <v>106119.95</v>
      </c>
      <c r="F122" s="57">
        <f t="shared" si="0"/>
        <v>193.93620131946855</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0</v>
      </c>
      <c r="E133" s="56">
        <f t="shared" si="30"/>
        <v>0</v>
      </c>
      <c r="F133" s="57" t="str">
        <f t="shared" ref="F133:F223" si="31">IF(D133&lt;&gt;0,IF(E133/D133&gt;=100,"&gt;&gt;100",E133/D133*100),"-")</f>
        <v>-</v>
      </c>
    </row>
    <row r="134" spans="1:6" ht="24" x14ac:dyDescent="0.2">
      <c r="A134" s="54">
        <v>671</v>
      </c>
      <c r="B134" s="229" t="s">
        <v>311</v>
      </c>
      <c r="C134" s="55" t="s">
        <v>312</v>
      </c>
      <c r="D134" s="56">
        <f t="shared" ref="D134:E134" si="32">SUM(D135:D137)</f>
        <v>0</v>
      </c>
      <c r="E134" s="56">
        <f t="shared" si="32"/>
        <v>0</v>
      </c>
      <c r="F134" s="57" t="str">
        <f t="shared" si="31"/>
        <v>-</v>
      </c>
    </row>
    <row r="135" spans="1:6" ht="12.75" customHeight="1" x14ac:dyDescent="0.2">
      <c r="A135" s="54">
        <v>6711</v>
      </c>
      <c r="B135" s="88" t="s">
        <v>313</v>
      </c>
      <c r="C135" s="55" t="s">
        <v>314</v>
      </c>
      <c r="D135" s="284"/>
      <c r="E135" s="284"/>
      <c r="F135" s="57" t="str">
        <f t="shared" si="31"/>
        <v>-</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1800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v>1800</v>
      </c>
      <c r="F150" s="57" t="str">
        <f t="shared" si="31"/>
        <v>-</v>
      </c>
    </row>
    <row r="151" spans="1:6" ht="12.75" customHeight="1" x14ac:dyDescent="0.2">
      <c r="A151" s="54">
        <v>3</v>
      </c>
      <c r="B151" s="88" t="s">
        <v>345</v>
      </c>
      <c r="C151" s="55" t="s">
        <v>53</v>
      </c>
      <c r="D151" s="56">
        <f t="shared" ref="D151:E151" si="35">D152+D163+D196+D215+D224+D252+D263</f>
        <v>2593405</v>
      </c>
      <c r="E151" s="56">
        <f t="shared" si="35"/>
        <v>2439140.46</v>
      </c>
      <c r="F151" s="57">
        <f t="shared" si="31"/>
        <v>94.051660269028559</v>
      </c>
    </row>
    <row r="152" spans="1:6" ht="12.75" customHeight="1" x14ac:dyDescent="0.2">
      <c r="A152" s="54">
        <v>31</v>
      </c>
      <c r="B152" s="88" t="s">
        <v>346</v>
      </c>
      <c r="C152" s="55" t="s">
        <v>347</v>
      </c>
      <c r="D152" s="56">
        <f t="shared" ref="D152:E152" si="36">D153+D158+D159</f>
        <v>522152</v>
      </c>
      <c r="E152" s="56">
        <f t="shared" si="36"/>
        <v>293024.94</v>
      </c>
      <c r="F152" s="57">
        <f t="shared" si="31"/>
        <v>56.118704898190565</v>
      </c>
    </row>
    <row r="153" spans="1:6" ht="12.75" customHeight="1" x14ac:dyDescent="0.2">
      <c r="A153" s="54">
        <v>311</v>
      </c>
      <c r="B153" s="88" t="s">
        <v>348</v>
      </c>
      <c r="C153" s="55" t="s">
        <v>349</v>
      </c>
      <c r="D153" s="56">
        <f t="shared" ref="D153:E153" si="37">SUM(D154:D157)</f>
        <v>444169</v>
      </c>
      <c r="E153" s="56">
        <f t="shared" si="37"/>
        <v>237022.72</v>
      </c>
      <c r="F153" s="57">
        <f t="shared" si="31"/>
        <v>53.363183833180614</v>
      </c>
    </row>
    <row r="154" spans="1:6" ht="12.75" customHeight="1" x14ac:dyDescent="0.2">
      <c r="A154" s="54">
        <v>3111</v>
      </c>
      <c r="B154" s="88" t="s">
        <v>350</v>
      </c>
      <c r="C154" s="55" t="s">
        <v>351</v>
      </c>
      <c r="D154" s="284">
        <v>444169</v>
      </c>
      <c r="E154" s="284">
        <v>237022.72</v>
      </c>
      <c r="F154" s="57">
        <f t="shared" si="31"/>
        <v>53.363183833180614</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7500</v>
      </c>
      <c r="E158" s="284">
        <v>16893.419999999998</v>
      </c>
      <c r="F158" s="57">
        <f t="shared" si="31"/>
        <v>225.24559999999997</v>
      </c>
    </row>
    <row r="159" spans="1:6" ht="12.75" customHeight="1" x14ac:dyDescent="0.2">
      <c r="A159" s="54">
        <v>313</v>
      </c>
      <c r="B159" s="88" t="s">
        <v>360</v>
      </c>
      <c r="C159" s="55" t="s">
        <v>361</v>
      </c>
      <c r="D159" s="56">
        <f t="shared" ref="D159:E159" si="38">SUM(D160:D162)</f>
        <v>70483</v>
      </c>
      <c r="E159" s="56">
        <f t="shared" si="38"/>
        <v>39108.800000000003</v>
      </c>
      <c r="F159" s="57">
        <f t="shared" si="31"/>
        <v>55.486854986308764</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70483</v>
      </c>
      <c r="E161" s="284">
        <v>39108.800000000003</v>
      </c>
      <c r="F161" s="57">
        <f t="shared" si="31"/>
        <v>55.486854986308764</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925911</v>
      </c>
      <c r="E163" s="56">
        <f t="shared" si="39"/>
        <v>907321.98999999987</v>
      </c>
      <c r="F163" s="57">
        <f t="shared" si="31"/>
        <v>97.992354556755444</v>
      </c>
    </row>
    <row r="164" spans="1:6" ht="12.75" customHeight="1" x14ac:dyDescent="0.2">
      <c r="A164" s="54">
        <v>321</v>
      </c>
      <c r="B164" s="88" t="s">
        <v>369</v>
      </c>
      <c r="C164" s="55" t="s">
        <v>370</v>
      </c>
      <c r="D164" s="56">
        <f t="shared" ref="D164:E164" si="40">SUM(D165:D168)</f>
        <v>13307</v>
      </c>
      <c r="E164" s="56">
        <f t="shared" si="40"/>
        <v>23149.82</v>
      </c>
      <c r="F164" s="57">
        <f t="shared" si="31"/>
        <v>173.96723528969716</v>
      </c>
    </row>
    <row r="165" spans="1:6" ht="12.75" customHeight="1" x14ac:dyDescent="0.2">
      <c r="A165" s="54">
        <v>3211</v>
      </c>
      <c r="B165" s="88" t="s">
        <v>371</v>
      </c>
      <c r="C165" s="55" t="s">
        <v>372</v>
      </c>
      <c r="D165" s="284">
        <v>5773</v>
      </c>
      <c r="E165" s="284">
        <v>11246.04</v>
      </c>
      <c r="F165" s="57">
        <f t="shared" si="31"/>
        <v>194.80408799584274</v>
      </c>
    </row>
    <row r="166" spans="1:6" ht="12.75" customHeight="1" x14ac:dyDescent="0.2">
      <c r="A166" s="54">
        <v>3212</v>
      </c>
      <c r="B166" s="88" t="s">
        <v>373</v>
      </c>
      <c r="C166" s="55" t="s">
        <v>374</v>
      </c>
      <c r="D166" s="284">
        <v>2366</v>
      </c>
      <c r="E166" s="284">
        <v>2507.2800000000002</v>
      </c>
      <c r="F166" s="57">
        <f t="shared" si="31"/>
        <v>105.97125950972107</v>
      </c>
    </row>
    <row r="167" spans="1:6" ht="12.75" customHeight="1" x14ac:dyDescent="0.2">
      <c r="A167" s="54">
        <v>3213</v>
      </c>
      <c r="B167" s="88" t="s">
        <v>375</v>
      </c>
      <c r="C167" s="55" t="s">
        <v>376</v>
      </c>
      <c r="D167" s="284">
        <v>1306</v>
      </c>
      <c r="E167" s="284">
        <v>5862.5</v>
      </c>
      <c r="F167" s="57">
        <f t="shared" si="31"/>
        <v>448.88973966309339</v>
      </c>
    </row>
    <row r="168" spans="1:6" ht="12.75" customHeight="1" x14ac:dyDescent="0.2">
      <c r="A168" s="54">
        <v>3214</v>
      </c>
      <c r="B168" s="88" t="s">
        <v>377</v>
      </c>
      <c r="C168" s="55" t="s">
        <v>378</v>
      </c>
      <c r="D168" s="284">
        <v>3862</v>
      </c>
      <c r="E168" s="284">
        <v>3534</v>
      </c>
      <c r="F168" s="57">
        <f t="shared" si="31"/>
        <v>91.506991196271358</v>
      </c>
    </row>
    <row r="169" spans="1:6" ht="12.75" customHeight="1" x14ac:dyDescent="0.2">
      <c r="A169" s="54">
        <v>322</v>
      </c>
      <c r="B169" s="88" t="s">
        <v>379</v>
      </c>
      <c r="C169" s="55" t="s">
        <v>380</v>
      </c>
      <c r="D169" s="56">
        <f t="shared" ref="D169:E169" si="41">SUM(D170:D176)</f>
        <v>89740</v>
      </c>
      <c r="E169" s="56">
        <f t="shared" si="41"/>
        <v>92341.01</v>
      </c>
      <c r="F169" s="57">
        <f t="shared" si="31"/>
        <v>102.89838422108313</v>
      </c>
    </row>
    <row r="170" spans="1:6" ht="12.75" customHeight="1" x14ac:dyDescent="0.2">
      <c r="A170" s="54">
        <v>3221</v>
      </c>
      <c r="B170" s="88" t="s">
        <v>381</v>
      </c>
      <c r="C170" s="55" t="s">
        <v>382</v>
      </c>
      <c r="D170" s="284">
        <v>38327</v>
      </c>
      <c r="E170" s="284">
        <v>8311.76</v>
      </c>
      <c r="F170" s="57">
        <f t="shared" si="31"/>
        <v>21.686435150155244</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v>42056</v>
      </c>
      <c r="E172" s="284">
        <v>78201.149999999994</v>
      </c>
      <c r="F172" s="57">
        <f t="shared" si="31"/>
        <v>185.94528723606618</v>
      </c>
    </row>
    <row r="173" spans="1:6" ht="12.75" customHeight="1" x14ac:dyDescent="0.2">
      <c r="A173" s="54">
        <v>3224</v>
      </c>
      <c r="B173" s="88" t="s">
        <v>387</v>
      </c>
      <c r="C173" s="55" t="s">
        <v>388</v>
      </c>
      <c r="D173" s="284"/>
      <c r="E173" s="284"/>
      <c r="F173" s="57" t="str">
        <f t="shared" si="31"/>
        <v>-</v>
      </c>
    </row>
    <row r="174" spans="1:6" ht="12.75" customHeight="1" x14ac:dyDescent="0.2">
      <c r="A174" s="54">
        <v>3225</v>
      </c>
      <c r="B174" s="88" t="s">
        <v>389</v>
      </c>
      <c r="C174" s="55" t="s">
        <v>390</v>
      </c>
      <c r="D174" s="284">
        <v>9357</v>
      </c>
      <c r="E174" s="284">
        <v>5828.1</v>
      </c>
      <c r="F174" s="57">
        <f t="shared" si="31"/>
        <v>62.285989099070214</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733580</v>
      </c>
      <c r="E177" s="56">
        <f t="shared" si="42"/>
        <v>695227.58</v>
      </c>
      <c r="F177" s="57">
        <f t="shared" si="31"/>
        <v>94.771883093868425</v>
      </c>
    </row>
    <row r="178" spans="1:6" ht="12.75" customHeight="1" x14ac:dyDescent="0.2">
      <c r="A178" s="54">
        <v>3231</v>
      </c>
      <c r="B178" s="88" t="s">
        <v>397</v>
      </c>
      <c r="C178" s="55" t="s">
        <v>398</v>
      </c>
      <c r="D178" s="284">
        <v>14362</v>
      </c>
      <c r="E178" s="284">
        <v>15940.28</v>
      </c>
      <c r="F178" s="57">
        <f t="shared" si="31"/>
        <v>110.98927725943462</v>
      </c>
    </row>
    <row r="179" spans="1:6" ht="12.75" customHeight="1" x14ac:dyDescent="0.2">
      <c r="A179" s="54">
        <v>3232</v>
      </c>
      <c r="B179" s="88" t="s">
        <v>399</v>
      </c>
      <c r="C179" s="55" t="s">
        <v>400</v>
      </c>
      <c r="D179" s="284">
        <v>14738</v>
      </c>
      <c r="E179" s="284">
        <v>50898.76</v>
      </c>
      <c r="F179" s="57">
        <f t="shared" si="31"/>
        <v>345.35730764011402</v>
      </c>
    </row>
    <row r="180" spans="1:6" ht="12.75" customHeight="1" x14ac:dyDescent="0.2">
      <c r="A180" s="54">
        <v>3233</v>
      </c>
      <c r="B180" s="88" t="s">
        <v>401</v>
      </c>
      <c r="C180" s="55" t="s">
        <v>402</v>
      </c>
      <c r="D180" s="284">
        <v>59062</v>
      </c>
      <c r="E180" s="284">
        <v>153727.5</v>
      </c>
      <c r="F180" s="57">
        <f t="shared" si="31"/>
        <v>260.28156852121498</v>
      </c>
    </row>
    <row r="181" spans="1:6" ht="12.75" customHeight="1" x14ac:dyDescent="0.2">
      <c r="A181" s="54">
        <v>3234</v>
      </c>
      <c r="B181" s="88" t="s">
        <v>403</v>
      </c>
      <c r="C181" s="55" t="s">
        <v>404</v>
      </c>
      <c r="D181" s="284">
        <v>317986</v>
      </c>
      <c r="E181" s="284">
        <v>234386.58</v>
      </c>
      <c r="F181" s="57">
        <f t="shared" si="31"/>
        <v>73.709716779984021</v>
      </c>
    </row>
    <row r="182" spans="1:6" ht="12.75" customHeight="1" x14ac:dyDescent="0.2">
      <c r="A182" s="54">
        <v>3235</v>
      </c>
      <c r="B182" s="88" t="s">
        <v>405</v>
      </c>
      <c r="C182" s="55" t="s">
        <v>406</v>
      </c>
      <c r="D182" s="284">
        <v>1203</v>
      </c>
      <c r="E182" s="284"/>
      <c r="F182" s="57">
        <f t="shared" si="31"/>
        <v>0</v>
      </c>
    </row>
    <row r="183" spans="1:6" ht="12.75" customHeight="1" x14ac:dyDescent="0.2">
      <c r="A183" s="54">
        <v>3236</v>
      </c>
      <c r="B183" s="88" t="s">
        <v>407</v>
      </c>
      <c r="C183" s="55" t="s">
        <v>408</v>
      </c>
      <c r="D183" s="284">
        <v>37500</v>
      </c>
      <c r="E183" s="284">
        <v>49865</v>
      </c>
      <c r="F183" s="57">
        <f t="shared" si="31"/>
        <v>132.97333333333336</v>
      </c>
    </row>
    <row r="184" spans="1:6" ht="12.75" customHeight="1" x14ac:dyDescent="0.2">
      <c r="A184" s="54">
        <v>3237</v>
      </c>
      <c r="B184" s="88" t="s">
        <v>409</v>
      </c>
      <c r="C184" s="55" t="s">
        <v>410</v>
      </c>
      <c r="D184" s="284">
        <v>128443</v>
      </c>
      <c r="E184" s="284">
        <v>156893.82999999999</v>
      </c>
      <c r="F184" s="57">
        <f t="shared" si="31"/>
        <v>122.15054927088281</v>
      </c>
    </row>
    <row r="185" spans="1:6" ht="12.75" customHeight="1" x14ac:dyDescent="0.2">
      <c r="A185" s="54">
        <v>3238</v>
      </c>
      <c r="B185" s="88" t="s">
        <v>411</v>
      </c>
      <c r="C185" s="55" t="s">
        <v>412</v>
      </c>
      <c r="D185" s="284">
        <v>18450</v>
      </c>
      <c r="E185" s="284">
        <v>18832.400000000001</v>
      </c>
      <c r="F185" s="57">
        <f t="shared" si="31"/>
        <v>102.07262872628726</v>
      </c>
    </row>
    <row r="186" spans="1:6" ht="12.75" customHeight="1" x14ac:dyDescent="0.2">
      <c r="A186" s="54">
        <v>3239</v>
      </c>
      <c r="B186" s="88" t="s">
        <v>413</v>
      </c>
      <c r="C186" s="55" t="s">
        <v>414</v>
      </c>
      <c r="D186" s="284">
        <v>141836</v>
      </c>
      <c r="E186" s="284">
        <v>14683.23</v>
      </c>
      <c r="F186" s="57">
        <f t="shared" si="31"/>
        <v>10.352258946952817</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89284</v>
      </c>
      <c r="E188" s="56">
        <f t="shared" si="43"/>
        <v>96603.58</v>
      </c>
      <c r="F188" s="57">
        <f t="shared" si="31"/>
        <v>108.19808700327047</v>
      </c>
    </row>
    <row r="189" spans="1:6" ht="12.75" customHeight="1" x14ac:dyDescent="0.2">
      <c r="A189" s="54">
        <v>3291</v>
      </c>
      <c r="B189" s="229" t="s">
        <v>419</v>
      </c>
      <c r="C189" s="55" t="s">
        <v>420</v>
      </c>
      <c r="D189" s="284">
        <v>45883</v>
      </c>
      <c r="E189" s="284">
        <v>14137.99</v>
      </c>
      <c r="F189" s="57">
        <f t="shared" si="31"/>
        <v>30.813133404528909</v>
      </c>
    </row>
    <row r="190" spans="1:6" ht="12.75" customHeight="1" x14ac:dyDescent="0.2">
      <c r="A190" s="54">
        <v>3292</v>
      </c>
      <c r="B190" s="88" t="s">
        <v>421</v>
      </c>
      <c r="C190" s="55" t="s">
        <v>422</v>
      </c>
      <c r="D190" s="284"/>
      <c r="E190" s="284"/>
      <c r="F190" s="57" t="str">
        <f t="shared" si="31"/>
        <v>-</v>
      </c>
    </row>
    <row r="191" spans="1:6" ht="12.75" customHeight="1" x14ac:dyDescent="0.2">
      <c r="A191" s="54">
        <v>3293</v>
      </c>
      <c r="B191" s="88" t="s">
        <v>423</v>
      </c>
      <c r="C191" s="55" t="s">
        <v>424</v>
      </c>
      <c r="D191" s="284">
        <v>4339</v>
      </c>
      <c r="E191" s="284">
        <v>12700.87</v>
      </c>
      <c r="F191" s="57">
        <f t="shared" si="31"/>
        <v>292.71421986632868</v>
      </c>
    </row>
    <row r="192" spans="1:6" ht="12.75" customHeight="1" x14ac:dyDescent="0.2">
      <c r="A192" s="54">
        <v>3294</v>
      </c>
      <c r="B192" s="88" t="s">
        <v>425</v>
      </c>
      <c r="C192" s="55" t="s">
        <v>426</v>
      </c>
      <c r="D192" s="284">
        <v>7788</v>
      </c>
      <c r="E192" s="284">
        <v>15000</v>
      </c>
      <c r="F192" s="57">
        <f t="shared" si="31"/>
        <v>192.60400616332819</v>
      </c>
    </row>
    <row r="193" spans="1:6" ht="12.75" customHeight="1" x14ac:dyDescent="0.2">
      <c r="A193" s="54">
        <v>3295</v>
      </c>
      <c r="B193" s="88" t="s">
        <v>427</v>
      </c>
      <c r="C193" s="55" t="s">
        <v>428</v>
      </c>
      <c r="D193" s="284">
        <v>928</v>
      </c>
      <c r="E193" s="284">
        <v>698.5</v>
      </c>
      <c r="F193" s="57">
        <f t="shared" si="31"/>
        <v>75.269396551724128</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30346</v>
      </c>
      <c r="E195" s="284">
        <v>54066.22</v>
      </c>
      <c r="F195" s="57">
        <f t="shared" si="31"/>
        <v>178.16588677255652</v>
      </c>
    </row>
    <row r="196" spans="1:6" ht="12.75" customHeight="1" x14ac:dyDescent="0.2">
      <c r="A196" s="54">
        <v>34</v>
      </c>
      <c r="B196" s="229" t="s">
        <v>433</v>
      </c>
      <c r="C196" s="55" t="s">
        <v>434</v>
      </c>
      <c r="D196" s="56">
        <f t="shared" ref="D196:E196" si="44">D197+D202+D210</f>
        <v>49162</v>
      </c>
      <c r="E196" s="56">
        <f t="shared" si="44"/>
        <v>9103.27</v>
      </c>
      <c r="F196" s="57">
        <f t="shared" si="31"/>
        <v>18.516882958382492</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24993</v>
      </c>
      <c r="E202" s="56">
        <f t="shared" si="46"/>
        <v>3590.14</v>
      </c>
      <c r="F202" s="57">
        <f t="shared" si="31"/>
        <v>14.364582082983235</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v>24993</v>
      </c>
      <c r="E205" s="284">
        <v>3590.14</v>
      </c>
      <c r="F205" s="57">
        <f t="shared" si="31"/>
        <v>14.364582082983235</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24169</v>
      </c>
      <c r="E210" s="56">
        <f t="shared" si="47"/>
        <v>5513.13</v>
      </c>
      <c r="F210" s="57">
        <f t="shared" si="31"/>
        <v>22.810749306963466</v>
      </c>
    </row>
    <row r="211" spans="1:6" ht="12.75" customHeight="1" x14ac:dyDescent="0.2">
      <c r="A211" s="54">
        <v>3431</v>
      </c>
      <c r="B211" s="229" t="s">
        <v>463</v>
      </c>
      <c r="C211" s="55" t="s">
        <v>464</v>
      </c>
      <c r="D211" s="284">
        <v>24145</v>
      </c>
      <c r="E211" s="284">
        <v>5513.13</v>
      </c>
      <c r="F211" s="57">
        <f t="shared" si="31"/>
        <v>22.833423068958378</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v>24</v>
      </c>
      <c r="E214" s="284"/>
      <c r="F214" s="57">
        <f t="shared" si="31"/>
        <v>0</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431444</v>
      </c>
      <c r="E224" s="56">
        <f t="shared" si="51"/>
        <v>877010.10000000009</v>
      </c>
      <c r="F224" s="57">
        <f t="shared" ref="F224:F235" si="52">IF(D224&lt;&gt;0,IF(E224/D224&gt;=100,"&gt;&gt;100",E224/D224*100),"-")</f>
        <v>203.27321738163008</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40209</v>
      </c>
      <c r="E231" s="56">
        <f t="shared" si="55"/>
        <v>12978.43</v>
      </c>
      <c r="F231" s="57">
        <f t="shared" si="52"/>
        <v>32.277425452013233</v>
      </c>
    </row>
    <row r="232" spans="1:6" ht="12.75" customHeight="1" x14ac:dyDescent="0.2">
      <c r="A232" s="54">
        <v>3631</v>
      </c>
      <c r="B232" s="88" t="s">
        <v>505</v>
      </c>
      <c r="C232" s="55" t="s">
        <v>506</v>
      </c>
      <c r="D232" s="284">
        <v>15140</v>
      </c>
      <c r="E232" s="284">
        <v>12978.43</v>
      </c>
      <c r="F232" s="57">
        <f t="shared" si="52"/>
        <v>85.722787318361952</v>
      </c>
    </row>
    <row r="233" spans="1:6" ht="12.75" customHeight="1" x14ac:dyDescent="0.2">
      <c r="A233" s="54">
        <v>3632</v>
      </c>
      <c r="B233" s="88" t="s">
        <v>507</v>
      </c>
      <c r="C233" s="55" t="s">
        <v>508</v>
      </c>
      <c r="D233" s="284">
        <v>25069</v>
      </c>
      <c r="E233" s="284"/>
      <c r="F233" s="57">
        <f t="shared" si="52"/>
        <v>0</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8612</v>
      </c>
      <c r="E236" s="56">
        <f t="shared" si="56"/>
        <v>30236.5</v>
      </c>
      <c r="F236" s="57">
        <f t="shared" ref="F236:F239" si="57">IF(D236&lt;&gt;0,IF(E236/D236&gt;=100,"&gt;&gt;100",E236/D236*100),"-")</f>
        <v>351.09730608453322</v>
      </c>
    </row>
    <row r="237" spans="1:6" ht="12.75" customHeight="1" x14ac:dyDescent="0.2">
      <c r="A237" s="54" t="s">
        <v>515</v>
      </c>
      <c r="B237" s="88" t="s">
        <v>516</v>
      </c>
      <c r="C237" s="55" t="s">
        <v>515</v>
      </c>
      <c r="D237" s="284">
        <v>8612</v>
      </c>
      <c r="E237" s="284">
        <v>30236.5</v>
      </c>
      <c r="F237" s="57">
        <f t="shared" si="57"/>
        <v>351.09730608453322</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382623</v>
      </c>
      <c r="E240" s="56">
        <f t="shared" si="58"/>
        <v>833795.17</v>
      </c>
      <c r="F240" s="57">
        <f t="shared" ref="F240:F243" si="59">IF(D240&lt;&gt;0,IF(E240/D240&gt;=100,"&gt;&gt;100",E240/D240*100),"-")</f>
        <v>217.91559054212635</v>
      </c>
    </row>
    <row r="241" spans="1:6" ht="24" x14ac:dyDescent="0.2">
      <c r="A241" s="54">
        <v>3672</v>
      </c>
      <c r="B241" s="88" t="s">
        <v>523</v>
      </c>
      <c r="C241" s="55" t="s">
        <v>524</v>
      </c>
      <c r="D241" s="284">
        <v>382623</v>
      </c>
      <c r="E241" s="284">
        <v>815551.42</v>
      </c>
      <c r="F241" s="57">
        <f t="shared" si="59"/>
        <v>213.14751596218736</v>
      </c>
    </row>
    <row r="242" spans="1:6" ht="24" x14ac:dyDescent="0.2">
      <c r="A242" s="54">
        <v>3673</v>
      </c>
      <c r="B242" s="88" t="s">
        <v>525</v>
      </c>
      <c r="C242" s="55" t="s">
        <v>526</v>
      </c>
      <c r="D242" s="284"/>
      <c r="E242" s="284">
        <v>18243.75</v>
      </c>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112077</v>
      </c>
      <c r="E252" s="56">
        <f t="shared" si="63"/>
        <v>100073.33</v>
      </c>
      <c r="F252" s="57">
        <f t="shared" ref="F252:F258" si="64">IF(D252&lt;&gt;0,IF(E252/D252&gt;=100,"&gt;&gt;100",E252/D252*100),"-")</f>
        <v>89.289800761976153</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112077</v>
      </c>
      <c r="E259" s="56">
        <f t="shared" si="66"/>
        <v>100073.33</v>
      </c>
      <c r="F259" s="57">
        <f t="shared" ref="F259:F262" si="67">IF(D259&lt;&gt;0,IF(E259/D259&gt;=100,"&gt;&gt;100",E259/D259*100),"-")</f>
        <v>89.289800761976153</v>
      </c>
    </row>
    <row r="260" spans="1:6" ht="12.75" customHeight="1" x14ac:dyDescent="0.2">
      <c r="A260" s="54">
        <v>3721</v>
      </c>
      <c r="B260" s="88" t="s">
        <v>557</v>
      </c>
      <c r="C260" s="55" t="s">
        <v>558</v>
      </c>
      <c r="D260" s="284">
        <v>107809</v>
      </c>
      <c r="E260" s="284">
        <v>96844</v>
      </c>
      <c r="F260" s="57">
        <f t="shared" si="67"/>
        <v>89.829235036035953</v>
      </c>
    </row>
    <row r="261" spans="1:6" ht="12.75" customHeight="1" x14ac:dyDescent="0.2">
      <c r="A261" s="54">
        <v>3722</v>
      </c>
      <c r="B261" s="88" t="s">
        <v>559</v>
      </c>
      <c r="C261" s="55" t="s">
        <v>560</v>
      </c>
      <c r="D261" s="284">
        <v>4268</v>
      </c>
      <c r="E261" s="284">
        <v>3229.33</v>
      </c>
      <c r="F261" s="57">
        <f t="shared" si="67"/>
        <v>75.663776944704779</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552659</v>
      </c>
      <c r="E263" s="56">
        <f t="shared" si="68"/>
        <v>252606.83</v>
      </c>
      <c r="F263" s="57">
        <f t="shared" ref="F263:F267" si="69">IF(D263&lt;&gt;0,IF(E263/D263&gt;=100,"&gt;&gt;100",E263/D263*100),"-")</f>
        <v>45.707539368760841</v>
      </c>
    </row>
    <row r="264" spans="1:6" ht="12.75" customHeight="1" x14ac:dyDescent="0.2">
      <c r="A264" s="54">
        <v>381</v>
      </c>
      <c r="B264" s="88" t="s">
        <v>565</v>
      </c>
      <c r="C264" s="55" t="s">
        <v>566</v>
      </c>
      <c r="D264" s="56">
        <f t="shared" ref="D264:E264" si="70">SUM(D265:D267)</f>
        <v>370784</v>
      </c>
      <c r="E264" s="56">
        <f t="shared" si="70"/>
        <v>246751</v>
      </c>
      <c r="F264" s="57">
        <f t="shared" si="69"/>
        <v>66.548448692500216</v>
      </c>
    </row>
    <row r="265" spans="1:6" ht="12.75" customHeight="1" x14ac:dyDescent="0.2">
      <c r="A265" s="54">
        <v>3811</v>
      </c>
      <c r="B265" s="88" t="s">
        <v>567</v>
      </c>
      <c r="C265" s="55" t="s">
        <v>568</v>
      </c>
      <c r="D265" s="284">
        <v>370784</v>
      </c>
      <c r="E265" s="284">
        <v>246751</v>
      </c>
      <c r="F265" s="57">
        <f t="shared" si="69"/>
        <v>66.548448692500216</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181875</v>
      </c>
      <c r="E268" s="56">
        <f t="shared" si="71"/>
        <v>0</v>
      </c>
      <c r="F268" s="57">
        <f t="shared" ref="F268:F272" si="72">IF(D268&lt;&gt;0,IF(E268/D268&gt;=100,"&gt;&gt;100",E268/D268*100),"-")</f>
        <v>0</v>
      </c>
    </row>
    <row r="269" spans="1:6" ht="12.75" customHeight="1" x14ac:dyDescent="0.2">
      <c r="A269" s="54">
        <v>3821</v>
      </c>
      <c r="B269" s="88" t="s">
        <v>575</v>
      </c>
      <c r="C269" s="55" t="s">
        <v>576</v>
      </c>
      <c r="D269" s="284">
        <v>181875</v>
      </c>
      <c r="E269" s="284"/>
      <c r="F269" s="57">
        <f t="shared" si="72"/>
        <v>0</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5855.83</v>
      </c>
      <c r="F273" s="57" t="str">
        <f t="shared" ref="F273:F284" si="74">IF(D273&lt;&gt;0,IF(E273/D273&gt;=100,"&gt;&gt;100",E273/D273*100),"-")</f>
        <v>-</v>
      </c>
    </row>
    <row r="274" spans="1:6" ht="12.75" customHeight="1" x14ac:dyDescent="0.2">
      <c r="A274" s="54">
        <v>3831</v>
      </c>
      <c r="B274" s="88" t="s">
        <v>585</v>
      </c>
      <c r="C274" s="55" t="s">
        <v>586</v>
      </c>
      <c r="D274" s="284"/>
      <c r="E274" s="284">
        <v>5855.83</v>
      </c>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2593405</v>
      </c>
      <c r="E289" s="56">
        <f t="shared" si="79"/>
        <v>2439140.46</v>
      </c>
      <c r="F289" s="57">
        <f t="shared" si="76"/>
        <v>94.051660269028559</v>
      </c>
    </row>
    <row r="290" spans="1:6" ht="12.75" customHeight="1" x14ac:dyDescent="0.2">
      <c r="A290" s="54" t="s">
        <v>606</v>
      </c>
      <c r="B290" s="88" t="s">
        <v>617</v>
      </c>
      <c r="C290" s="55" t="s">
        <v>618</v>
      </c>
      <c r="D290" s="56">
        <f>IF(D6&gt;=D289,D6-D289,0)</f>
        <v>312681</v>
      </c>
      <c r="E290" s="56">
        <f>IF(E6&gt;=E289,E6-E289,0)</f>
        <v>6136430.3799999999</v>
      </c>
      <c r="F290" s="57">
        <f t="shared" si="76"/>
        <v>1962.52102941976</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v>4912825</v>
      </c>
      <c r="E292" s="284">
        <v>2088222.23</v>
      </c>
      <c r="F292" s="57">
        <f t="shared" si="76"/>
        <v>42.505528489209368</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v>338615</v>
      </c>
      <c r="E294" s="284">
        <v>448780.66</v>
      </c>
      <c r="F294" s="57">
        <f t="shared" si="76"/>
        <v>132.53419370081065</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2838</v>
      </c>
      <c r="E298" s="56">
        <f t="shared" si="80"/>
        <v>0</v>
      </c>
      <c r="F298" s="57">
        <f t="shared" ref="F298:F418" si="81">IF(D298&lt;&gt;0,IF(E298/D298&gt;=100,"&gt;&gt;100",E298/D298*100),"-")</f>
        <v>0</v>
      </c>
    </row>
    <row r="299" spans="1:6" ht="12.75" customHeight="1" x14ac:dyDescent="0.2">
      <c r="A299" s="54">
        <v>71</v>
      </c>
      <c r="B299" s="88" t="s">
        <v>634</v>
      </c>
      <c r="C299" s="55" t="s">
        <v>635</v>
      </c>
      <c r="D299" s="56">
        <f t="shared" ref="D299:E299" si="82">D300+D304</f>
        <v>2838</v>
      </c>
      <c r="E299" s="56">
        <f t="shared" si="82"/>
        <v>0</v>
      </c>
      <c r="F299" s="57">
        <f t="shared" si="81"/>
        <v>0</v>
      </c>
    </row>
    <row r="300" spans="1:6" ht="24" x14ac:dyDescent="0.2">
      <c r="A300" s="54">
        <v>711</v>
      </c>
      <c r="B300" s="88" t="s">
        <v>636</v>
      </c>
      <c r="C300" s="55" t="s">
        <v>637</v>
      </c>
      <c r="D300" s="56">
        <f t="shared" ref="D300:E300" si="83">SUM(D301:D303)</f>
        <v>2838</v>
      </c>
      <c r="E300" s="56">
        <f t="shared" si="83"/>
        <v>0</v>
      </c>
      <c r="F300" s="57">
        <f t="shared" si="81"/>
        <v>0</v>
      </c>
    </row>
    <row r="301" spans="1:6" ht="12.75" customHeight="1" x14ac:dyDescent="0.2">
      <c r="A301" s="54">
        <v>7111</v>
      </c>
      <c r="B301" s="88" t="s">
        <v>638</v>
      </c>
      <c r="C301" s="55" t="s">
        <v>639</v>
      </c>
      <c r="D301" s="284">
        <v>2838</v>
      </c>
      <c r="E301" s="284"/>
      <c r="F301" s="57">
        <f t="shared" si="81"/>
        <v>0</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1437589</v>
      </c>
      <c r="E350" s="56">
        <f t="shared" si="95"/>
        <v>330567.90999999997</v>
      </c>
      <c r="F350" s="57">
        <f t="shared" si="81"/>
        <v>22.994604855768927</v>
      </c>
    </row>
    <row r="351" spans="1:6" ht="12.75" customHeight="1" x14ac:dyDescent="0.2">
      <c r="A351" s="54">
        <v>41</v>
      </c>
      <c r="B351" s="88" t="s">
        <v>738</v>
      </c>
      <c r="C351" s="55" t="s">
        <v>739</v>
      </c>
      <c r="D351" s="56">
        <f t="shared" ref="D351:E351" si="96">D352+D356</f>
        <v>50000</v>
      </c>
      <c r="E351" s="56">
        <f t="shared" si="96"/>
        <v>0</v>
      </c>
      <c r="F351" s="57">
        <f t="shared" si="81"/>
        <v>0</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50000</v>
      </c>
      <c r="E356" s="56">
        <f t="shared" si="98"/>
        <v>0</v>
      </c>
      <c r="F356" s="57">
        <f t="shared" si="81"/>
        <v>0</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v>50000</v>
      </c>
      <c r="E362" s="284"/>
      <c r="F362" s="57">
        <f t="shared" si="81"/>
        <v>0</v>
      </c>
    </row>
    <row r="363" spans="1:6" ht="24" x14ac:dyDescent="0.2">
      <c r="A363" s="54">
        <v>42</v>
      </c>
      <c r="B363" s="229" t="s">
        <v>754</v>
      </c>
      <c r="C363" s="55" t="s">
        <v>755</v>
      </c>
      <c r="D363" s="56">
        <f t="shared" ref="D363:E363" si="99">D364+D369+D378+D383+D388+D391</f>
        <v>1387589</v>
      </c>
      <c r="E363" s="56">
        <f t="shared" si="99"/>
        <v>330567.90999999997</v>
      </c>
      <c r="F363" s="57">
        <f t="shared" si="81"/>
        <v>23.823186116350012</v>
      </c>
    </row>
    <row r="364" spans="1:6" ht="12.75" customHeight="1" x14ac:dyDescent="0.2">
      <c r="A364" s="54">
        <v>421</v>
      </c>
      <c r="B364" s="88" t="s">
        <v>756</v>
      </c>
      <c r="C364" s="55" t="s">
        <v>757</v>
      </c>
      <c r="D364" s="56">
        <f t="shared" ref="D364:E364" si="100">SUM(D365:D368)</f>
        <v>1252301</v>
      </c>
      <c r="E364" s="56">
        <f t="shared" si="100"/>
        <v>330567.90999999997</v>
      </c>
      <c r="F364" s="57">
        <f t="shared" si="81"/>
        <v>26.396841494177515</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v>230430</v>
      </c>
      <c r="E366" s="284"/>
      <c r="F366" s="57">
        <f t="shared" si="81"/>
        <v>0</v>
      </c>
    </row>
    <row r="367" spans="1:6" ht="12.75" customHeight="1" x14ac:dyDescent="0.2">
      <c r="A367" s="54">
        <v>4213</v>
      </c>
      <c r="B367" s="88" t="s">
        <v>666</v>
      </c>
      <c r="C367" s="55" t="s">
        <v>760</v>
      </c>
      <c r="D367" s="284">
        <v>635645</v>
      </c>
      <c r="E367" s="284">
        <v>43125</v>
      </c>
      <c r="F367" s="57">
        <f t="shared" si="81"/>
        <v>6.7844472936938072</v>
      </c>
    </row>
    <row r="368" spans="1:6" ht="12.75" customHeight="1" x14ac:dyDescent="0.2">
      <c r="A368" s="54">
        <v>4214</v>
      </c>
      <c r="B368" s="88" t="s">
        <v>668</v>
      </c>
      <c r="C368" s="55" t="s">
        <v>761</v>
      </c>
      <c r="D368" s="284">
        <v>386226</v>
      </c>
      <c r="E368" s="284">
        <v>287442.90999999997</v>
      </c>
      <c r="F368" s="57">
        <f t="shared" si="81"/>
        <v>74.423500748266562</v>
      </c>
    </row>
    <row r="369" spans="1:6" ht="12.75" customHeight="1" x14ac:dyDescent="0.2">
      <c r="A369" s="54">
        <v>422</v>
      </c>
      <c r="B369" s="88" t="s">
        <v>762</v>
      </c>
      <c r="C369" s="55" t="s">
        <v>763</v>
      </c>
      <c r="D369" s="56">
        <f t="shared" ref="D369:E369" si="101">SUM(D370:D377)</f>
        <v>88288</v>
      </c>
      <c r="E369" s="56">
        <f t="shared" si="101"/>
        <v>0</v>
      </c>
      <c r="F369" s="57">
        <f t="shared" si="81"/>
        <v>0</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v>88288</v>
      </c>
      <c r="E376" s="284"/>
      <c r="F376" s="57">
        <f t="shared" si="81"/>
        <v>0</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47000</v>
      </c>
      <c r="E391" s="56">
        <f t="shared" si="105"/>
        <v>0</v>
      </c>
      <c r="F391" s="57">
        <f t="shared" si="81"/>
        <v>0</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v>47000</v>
      </c>
      <c r="E395" s="284"/>
      <c r="F395" s="57">
        <f t="shared" si="81"/>
        <v>0</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1434751</v>
      </c>
      <c r="E408" s="56">
        <f t="shared" si="111"/>
        <v>330567.90999999997</v>
      </c>
      <c r="F408" s="57">
        <f t="shared" si="81"/>
        <v>23.040089186207222</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v>7301954</v>
      </c>
      <c r="E410" s="284">
        <v>1596214.81</v>
      </c>
      <c r="F410" s="57">
        <f t="shared" si="81"/>
        <v>21.860104980119022</v>
      </c>
    </row>
    <row r="411" spans="1:6" ht="12.75" customHeight="1" x14ac:dyDescent="0.2">
      <c r="A411" s="54">
        <v>97</v>
      </c>
      <c r="B411" s="88" t="s">
        <v>825</v>
      </c>
      <c r="C411" s="55" t="s">
        <v>826</v>
      </c>
      <c r="D411" s="284">
        <v>1419</v>
      </c>
      <c r="E411" s="284"/>
      <c r="F411" s="57">
        <f t="shared" si="81"/>
        <v>0</v>
      </c>
    </row>
    <row r="412" spans="1:6" ht="12.75" customHeight="1" x14ac:dyDescent="0.2">
      <c r="A412" s="54" t="s">
        <v>606</v>
      </c>
      <c r="B412" s="88" t="s">
        <v>827</v>
      </c>
      <c r="C412" s="55" t="s">
        <v>828</v>
      </c>
      <c r="D412" s="56">
        <f>D6+D298</f>
        <v>2908924</v>
      </c>
      <c r="E412" s="56">
        <f>E6+E298</f>
        <v>8575570.8399999999</v>
      </c>
      <c r="F412" s="57">
        <f t="shared" si="81"/>
        <v>294.80216189903894</v>
      </c>
    </row>
    <row r="413" spans="1:6" ht="12.75" customHeight="1" x14ac:dyDescent="0.2">
      <c r="A413" s="54" t="s">
        <v>606</v>
      </c>
      <c r="B413" s="88" t="s">
        <v>829</v>
      </c>
      <c r="C413" s="55" t="s">
        <v>830</v>
      </c>
      <c r="D413" s="56">
        <f t="shared" ref="D413:E413" si="112">D289+D350</f>
        <v>4030994</v>
      </c>
      <c r="E413" s="56">
        <f t="shared" si="112"/>
        <v>2769708.37</v>
      </c>
      <c r="F413" s="57">
        <f t="shared" si="81"/>
        <v>68.71030743285651</v>
      </c>
    </row>
    <row r="414" spans="1:6" ht="12.75" customHeight="1" x14ac:dyDescent="0.2">
      <c r="A414" s="54" t="s">
        <v>606</v>
      </c>
      <c r="B414" s="88" t="s">
        <v>831</v>
      </c>
      <c r="C414" s="55" t="s">
        <v>832</v>
      </c>
      <c r="D414" s="56">
        <f t="shared" ref="D414:E414" si="113">IF(D412&gt;=D413,D412-D413,0)</f>
        <v>0</v>
      </c>
      <c r="E414" s="56">
        <f t="shared" si="113"/>
        <v>5805862.4699999997</v>
      </c>
      <c r="F414" s="57" t="str">
        <f t="shared" si="81"/>
        <v>-</v>
      </c>
    </row>
    <row r="415" spans="1:6" ht="12.75" customHeight="1" x14ac:dyDescent="0.2">
      <c r="A415" s="54" t="s">
        <v>606</v>
      </c>
      <c r="B415" s="88" t="s">
        <v>833</v>
      </c>
      <c r="C415" s="55" t="s">
        <v>834</v>
      </c>
      <c r="D415" s="56">
        <f t="shared" ref="D415:E415" si="114">IF(D413&gt;=D412,D413-D412,0)</f>
        <v>1122070</v>
      </c>
      <c r="E415" s="56">
        <f t="shared" si="114"/>
        <v>0</v>
      </c>
      <c r="F415" s="57">
        <f t="shared" si="81"/>
        <v>0</v>
      </c>
    </row>
    <row r="416" spans="1:6" ht="12.75" customHeight="1" x14ac:dyDescent="0.2">
      <c r="A416" s="66" t="s">
        <v>835</v>
      </c>
      <c r="B416" s="229" t="s">
        <v>836</v>
      </c>
      <c r="C416" s="67" t="s">
        <v>837</v>
      </c>
      <c r="D416" s="56">
        <f t="shared" ref="D416:E416" si="115">IF(D292-D293+D409-D410&gt;=0,D292-D293+D409-D410,0)</f>
        <v>0</v>
      </c>
      <c r="E416" s="56">
        <f t="shared" si="115"/>
        <v>492007.41999999993</v>
      </c>
      <c r="F416" s="57" t="str">
        <f t="shared" si="81"/>
        <v>-</v>
      </c>
    </row>
    <row r="417" spans="1:6" ht="12.75" customHeight="1" x14ac:dyDescent="0.2">
      <c r="A417" s="66" t="s">
        <v>835</v>
      </c>
      <c r="B417" s="88" t="s">
        <v>838</v>
      </c>
      <c r="C417" s="67" t="s">
        <v>839</v>
      </c>
      <c r="D417" s="56">
        <f t="shared" ref="D417:E417" si="116">IF(D293-D292+D410-D409&gt;=0,D293-D292+D410-D409,0)</f>
        <v>2389129</v>
      </c>
      <c r="E417" s="56">
        <f t="shared" si="116"/>
        <v>0</v>
      </c>
      <c r="F417" s="57">
        <f t="shared" si="81"/>
        <v>0</v>
      </c>
    </row>
    <row r="418" spans="1:6" ht="12.75" customHeight="1" x14ac:dyDescent="0.2">
      <c r="A418" s="61" t="s">
        <v>840</v>
      </c>
      <c r="B418" s="91" t="s">
        <v>841</v>
      </c>
      <c r="C418" s="62" t="s">
        <v>842</v>
      </c>
      <c r="D418" s="68">
        <f t="shared" ref="D418:E418" si="117">D294+D411</f>
        <v>340034</v>
      </c>
      <c r="E418" s="68">
        <f t="shared" si="117"/>
        <v>448780.66</v>
      </c>
      <c r="F418" s="63">
        <f t="shared" si="81"/>
        <v>131.98111365334054</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15268</v>
      </c>
      <c r="E420" s="56">
        <f t="shared" si="118"/>
        <v>28855</v>
      </c>
      <c r="F420" s="57">
        <f t="shared" ref="F420:F647" si="119">IF(D420&lt;&gt;0,IF(E420/D420&gt;=100,"&gt;&gt;100",E420/D420*100),"-")</f>
        <v>188.99004453759497</v>
      </c>
    </row>
    <row r="421" spans="1:6" ht="24" x14ac:dyDescent="0.2">
      <c r="A421" s="54">
        <v>81</v>
      </c>
      <c r="B421" s="274" t="s">
        <v>846</v>
      </c>
      <c r="C421" s="55" t="s">
        <v>847</v>
      </c>
      <c r="D421" s="56">
        <f t="shared" ref="D421:E421" si="120">D422+D427+D430+D434+D435+D442+D447+D455</f>
        <v>15268</v>
      </c>
      <c r="E421" s="56">
        <f t="shared" si="120"/>
        <v>28855</v>
      </c>
      <c r="F421" s="57">
        <f t="shared" si="119"/>
        <v>188.99004453759497</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15268</v>
      </c>
      <c r="E427" s="56">
        <f t="shared" si="122"/>
        <v>28855</v>
      </c>
      <c r="F427" s="57">
        <f t="shared" si="119"/>
        <v>188.99004453759497</v>
      </c>
    </row>
    <row r="428" spans="1:6" ht="24" x14ac:dyDescent="0.2">
      <c r="A428" s="54">
        <v>8121</v>
      </c>
      <c r="B428" s="229" t="s">
        <v>860</v>
      </c>
      <c r="C428" s="55" t="s">
        <v>861</v>
      </c>
      <c r="D428" s="284">
        <v>15268</v>
      </c>
      <c r="E428" s="284">
        <v>28855</v>
      </c>
      <c r="F428" s="57">
        <f t="shared" si="119"/>
        <v>188.99004453759497</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3856752.54</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3856752.54</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3600000</v>
      </c>
      <c r="F599" s="57" t="str">
        <f t="shared" si="119"/>
        <v>-</v>
      </c>
    </row>
    <row r="600" spans="1:6" ht="12.75" customHeight="1" x14ac:dyDescent="0.2">
      <c r="A600" s="54">
        <v>5422</v>
      </c>
      <c r="B600" s="88" t="s">
        <v>1195</v>
      </c>
      <c r="C600" s="55" t="s">
        <v>1196</v>
      </c>
      <c r="D600" s="284"/>
      <c r="E600" s="284">
        <v>3600000</v>
      </c>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256752.54</v>
      </c>
      <c r="F617" s="57" t="str">
        <f t="shared" si="119"/>
        <v>-</v>
      </c>
    </row>
    <row r="618" spans="1:6" ht="12.75" customHeight="1" x14ac:dyDescent="0.2">
      <c r="A618" s="54">
        <v>5471</v>
      </c>
      <c r="B618" s="88" t="s">
        <v>1231</v>
      </c>
      <c r="C618" s="55" t="s">
        <v>1232</v>
      </c>
      <c r="D618" s="284"/>
      <c r="E618" s="284">
        <v>256752.54</v>
      </c>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15268</v>
      </c>
      <c r="E635" s="56">
        <f t="shared" si="178"/>
        <v>0</v>
      </c>
      <c r="F635" s="57">
        <f t="shared" si="119"/>
        <v>0</v>
      </c>
    </row>
    <row r="636" spans="1:6" ht="12.75" customHeight="1" x14ac:dyDescent="0.2">
      <c r="A636" s="54" t="s">
        <v>606</v>
      </c>
      <c r="B636" s="98" t="s">
        <v>1267</v>
      </c>
      <c r="C636" s="55" t="s">
        <v>1268</v>
      </c>
      <c r="D636" s="56">
        <f t="shared" ref="D636:E636" si="179">IF(D528-D420&gt;=0,D528-D420,0)</f>
        <v>0</v>
      </c>
      <c r="E636" s="56">
        <f t="shared" si="179"/>
        <v>3827897.54</v>
      </c>
      <c r="F636" s="57" t="str">
        <f t="shared" si="119"/>
        <v>-</v>
      </c>
    </row>
    <row r="637" spans="1:6" ht="12.75" customHeight="1" x14ac:dyDescent="0.2">
      <c r="A637" s="54">
        <v>92213</v>
      </c>
      <c r="B637" s="88" t="s">
        <v>1269</v>
      </c>
      <c r="C637" s="55" t="s">
        <v>1270</v>
      </c>
      <c r="D637" s="284">
        <v>3507000</v>
      </c>
      <c r="E637" s="284">
        <v>285111.53999999998</v>
      </c>
      <c r="F637" s="57">
        <f t="shared" si="119"/>
        <v>8.1297844311377236</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2924192</v>
      </c>
      <c r="E639" s="56">
        <f t="shared" si="180"/>
        <v>8604425.8399999999</v>
      </c>
      <c r="F639" s="57">
        <f t="shared" si="119"/>
        <v>294.2496881189744</v>
      </c>
    </row>
    <row r="640" spans="1:6" ht="12.75" customHeight="1" x14ac:dyDescent="0.2">
      <c r="A640" s="54" t="s">
        <v>606</v>
      </c>
      <c r="B640" s="88" t="s">
        <v>1275</v>
      </c>
      <c r="C640" s="55" t="s">
        <v>1276</v>
      </c>
      <c r="D640" s="56">
        <f t="shared" ref="D640:E640" si="181">D413+D528</f>
        <v>4030994</v>
      </c>
      <c r="E640" s="56">
        <f t="shared" si="181"/>
        <v>6626460.9100000001</v>
      </c>
      <c r="F640" s="57">
        <f t="shared" si="119"/>
        <v>164.38776415941081</v>
      </c>
    </row>
    <row r="641" spans="1:6" ht="12.75" customHeight="1" x14ac:dyDescent="0.2">
      <c r="A641" s="54" t="s">
        <v>606</v>
      </c>
      <c r="B641" s="88" t="s">
        <v>1277</v>
      </c>
      <c r="C641" s="55" t="s">
        <v>1278</v>
      </c>
      <c r="D641" s="56">
        <f t="shared" ref="D641:E641" si="182">IF(D639&gt;=D640,D639-D640,0)</f>
        <v>0</v>
      </c>
      <c r="E641" s="56">
        <f t="shared" si="182"/>
        <v>1977964.9299999997</v>
      </c>
      <c r="F641" s="57" t="str">
        <f t="shared" si="119"/>
        <v>-</v>
      </c>
    </row>
    <row r="642" spans="1:6" ht="12.75" customHeight="1" x14ac:dyDescent="0.2">
      <c r="A642" s="54" t="s">
        <v>606</v>
      </c>
      <c r="B642" s="88" t="s">
        <v>1279</v>
      </c>
      <c r="C642" s="55" t="s">
        <v>1280</v>
      </c>
      <c r="D642" s="56">
        <f t="shared" ref="D642:E642" si="183">IF(D640&gt;=D639,D640-D639,0)</f>
        <v>1106802</v>
      </c>
      <c r="E642" s="56">
        <f t="shared" si="183"/>
        <v>0</v>
      </c>
      <c r="F642" s="57">
        <f t="shared" si="119"/>
        <v>0</v>
      </c>
    </row>
    <row r="643" spans="1:6" ht="24" x14ac:dyDescent="0.2">
      <c r="A643" s="66" t="s">
        <v>1281</v>
      </c>
      <c r="B643" s="88" t="s">
        <v>1282</v>
      </c>
      <c r="C643" s="67" t="s">
        <v>1281</v>
      </c>
      <c r="D643" s="56">
        <f t="shared" ref="D643:E643" si="184">IF(D416-D417+D637-D638&gt;=0,D416-D417+D637-D638,0)</f>
        <v>1117871</v>
      </c>
      <c r="E643" s="56">
        <f t="shared" si="184"/>
        <v>777118.96</v>
      </c>
      <c r="F643" s="57">
        <f t="shared" si="119"/>
        <v>69.517767255792478</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11069</v>
      </c>
      <c r="E645" s="56">
        <f t="shared" si="186"/>
        <v>2755083.8899999997</v>
      </c>
      <c r="F645" s="57" t="str">
        <f t="shared" si="119"/>
        <v>&gt;&gt;100</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1596486</v>
      </c>
      <c r="E649" s="284">
        <v>1310925.55</v>
      </c>
      <c r="F649" s="57">
        <f t="shared" ref="F649:F724" si="188">IF(D649&lt;&gt;0,IF(E649/D649&gt;=100,"&gt;&gt;100",E649/D649*100),"-")</f>
        <v>82.113187964066086</v>
      </c>
    </row>
    <row r="650" spans="1:6" ht="12.75" customHeight="1" x14ac:dyDescent="0.2">
      <c r="A650" s="54" t="s">
        <v>1294</v>
      </c>
      <c r="B650" s="88" t="s">
        <v>1295</v>
      </c>
      <c r="C650" s="55" t="s">
        <v>1294</v>
      </c>
      <c r="D650" s="284">
        <v>3885208</v>
      </c>
      <c r="E650" s="284">
        <v>9053670.6899999995</v>
      </c>
      <c r="F650" s="57">
        <f t="shared" si="188"/>
        <v>233.02924039073326</v>
      </c>
    </row>
    <row r="651" spans="1:6" ht="12.75" customHeight="1" x14ac:dyDescent="0.2">
      <c r="A651" s="54" t="s">
        <v>1296</v>
      </c>
      <c r="B651" s="88" t="s">
        <v>1297</v>
      </c>
      <c r="C651" s="55" t="s">
        <v>1296</v>
      </c>
      <c r="D651" s="284">
        <v>4636800</v>
      </c>
      <c r="E651" s="284">
        <v>7380613.2000000002</v>
      </c>
      <c r="F651" s="57">
        <f t="shared" si="188"/>
        <v>159.17471532091099</v>
      </c>
    </row>
    <row r="652" spans="1:6" ht="24" x14ac:dyDescent="0.2">
      <c r="A652" s="54">
        <v>11</v>
      </c>
      <c r="B652" s="88" t="s">
        <v>1298</v>
      </c>
      <c r="C652" s="55" t="s">
        <v>1299</v>
      </c>
      <c r="D652" s="56">
        <f t="shared" ref="D652:E652" si="189">+D649+D650-D651</f>
        <v>844894</v>
      </c>
      <c r="E652" s="56">
        <f t="shared" si="189"/>
        <v>2983983.04</v>
      </c>
      <c r="F652" s="57">
        <f t="shared" si="188"/>
        <v>353.17839160888821</v>
      </c>
    </row>
    <row r="653" spans="1:6" ht="24" x14ac:dyDescent="0.2">
      <c r="A653" s="54" t="s">
        <v>606</v>
      </c>
      <c r="B653" s="88" t="s">
        <v>1300</v>
      </c>
      <c r="C653" s="55" t="s">
        <v>1301</v>
      </c>
      <c r="D653" s="307">
        <v>15</v>
      </c>
      <c r="E653" s="307">
        <v>4</v>
      </c>
      <c r="F653" s="57">
        <f t="shared" si="188"/>
        <v>26.666666666666668</v>
      </c>
    </row>
    <row r="654" spans="1:6" ht="24" x14ac:dyDescent="0.2">
      <c r="A654" s="54" t="s">
        <v>606</v>
      </c>
      <c r="B654" s="88" t="s">
        <v>1302</v>
      </c>
      <c r="C654" s="55" t="s">
        <v>1303</v>
      </c>
      <c r="D654" s="307"/>
      <c r="E654" s="307"/>
      <c r="F654" s="57" t="str">
        <f t="shared" si="188"/>
        <v>-</v>
      </c>
    </row>
    <row r="655" spans="1:6" ht="12.75" customHeight="1" x14ac:dyDescent="0.2">
      <c r="A655" s="54" t="s">
        <v>606</v>
      </c>
      <c r="B655" s="88" t="s">
        <v>1304</v>
      </c>
      <c r="C655" s="55" t="s">
        <v>1305</v>
      </c>
      <c r="D655" s="307">
        <v>15</v>
      </c>
      <c r="E655" s="307">
        <v>4</v>
      </c>
      <c r="F655" s="57">
        <f t="shared" si="188"/>
        <v>26.666666666666668</v>
      </c>
    </row>
    <row r="656" spans="1:6" ht="12.75" customHeight="1" x14ac:dyDescent="0.2">
      <c r="A656" s="54" t="s">
        <v>606</v>
      </c>
      <c r="B656" s="88" t="s">
        <v>1306</v>
      </c>
      <c r="C656" s="55" t="s">
        <v>1307</v>
      </c>
      <c r="D656" s="307"/>
      <c r="E656" s="307"/>
      <c r="F656" s="57" t="str">
        <f t="shared" si="188"/>
        <v>-</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v>1605418</v>
      </c>
      <c r="E661" s="284">
        <v>1660786.14</v>
      </c>
      <c r="F661" s="57">
        <f t="shared" si="188"/>
        <v>103.44883014890824</v>
      </c>
    </row>
    <row r="662" spans="1:6" ht="12.75" customHeight="1" x14ac:dyDescent="0.2">
      <c r="A662" s="54">
        <v>63312</v>
      </c>
      <c r="B662" s="88" t="s">
        <v>1319</v>
      </c>
      <c r="C662" s="55" t="s">
        <v>1320</v>
      </c>
      <c r="D662" s="284">
        <v>8063</v>
      </c>
      <c r="E662" s="284"/>
      <c r="F662" s="57">
        <f t="shared" si="188"/>
        <v>0</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v>100000</v>
      </c>
      <c r="E666" s="284"/>
      <c r="F666" s="57">
        <f t="shared" si="188"/>
        <v>0</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v>99769</v>
      </c>
      <c r="E669" s="284"/>
      <c r="F669" s="57">
        <f t="shared" si="188"/>
        <v>0</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v>153467</v>
      </c>
      <c r="E694" s="284">
        <v>505713.57</v>
      </c>
      <c r="F694" s="57">
        <f t="shared" si="188"/>
        <v>329.52593717216081</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v>4036363.17</v>
      </c>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v>2366</v>
      </c>
      <c r="E718" s="284">
        <v>2507.2800000000002</v>
      </c>
      <c r="F718" s="57">
        <f t="shared" si="188"/>
        <v>105.97125950972107</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c r="F720" s="57" t="str">
        <f t="shared" si="188"/>
        <v>-</v>
      </c>
    </row>
    <row r="721" spans="1:6" ht="12.75" customHeight="1" x14ac:dyDescent="0.2">
      <c r="A721" s="54" t="s">
        <v>1419</v>
      </c>
      <c r="B721" s="88" t="s">
        <v>1420</v>
      </c>
      <c r="C721" s="55" t="s">
        <v>1419</v>
      </c>
      <c r="D721" s="284"/>
      <c r="E721" s="284">
        <v>5913.9</v>
      </c>
      <c r="F721" s="57" t="str">
        <f t="shared" si="188"/>
        <v>-</v>
      </c>
    </row>
    <row r="722" spans="1:6" ht="12.75" customHeight="1" x14ac:dyDescent="0.2">
      <c r="A722" s="54" t="s">
        <v>1421</v>
      </c>
      <c r="B722" s="88" t="s">
        <v>1422</v>
      </c>
      <c r="C722" s="55" t="s">
        <v>1421</v>
      </c>
      <c r="D722" s="284">
        <v>13782</v>
      </c>
      <c r="E722" s="284">
        <v>13782.03</v>
      </c>
      <c r="F722" s="57">
        <f t="shared" si="188"/>
        <v>100.00021767522855</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v>4255</v>
      </c>
      <c r="E725" s="284">
        <v>14137.99</v>
      </c>
      <c r="F725" s="57">
        <f t="shared" ref="F725:F979" si="190">IF(D725&lt;&gt;0,IF(E725/D725&gt;=100,"&gt;&gt;100",E725/D725*100),"-")</f>
        <v>332.26768507638076</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v>24993</v>
      </c>
      <c r="E742" s="284">
        <v>3590.14</v>
      </c>
      <c r="F742" s="57">
        <f t="shared" si="190"/>
        <v>14.364582082983235</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v>15140</v>
      </c>
      <c r="E764" s="284">
        <v>12978.43</v>
      </c>
      <c r="F764" s="57">
        <f t="shared" si="190"/>
        <v>85.722787318361952</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v>25069</v>
      </c>
      <c r="E773" s="284"/>
      <c r="F773" s="57">
        <f t="shared" si="190"/>
        <v>0</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v>60000</v>
      </c>
      <c r="E819" s="284">
        <v>50400</v>
      </c>
      <c r="F819" s="57">
        <f t="shared" si="190"/>
        <v>84</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v>30000</v>
      </c>
      <c r="E821" s="284">
        <v>18000</v>
      </c>
      <c r="F821" s="57">
        <f t="shared" si="190"/>
        <v>60</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v>17809</v>
      </c>
      <c r="E823" s="284">
        <v>28444</v>
      </c>
      <c r="F823" s="57">
        <f t="shared" si="190"/>
        <v>159.71699702397663</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v>4268</v>
      </c>
      <c r="E828" s="284">
        <v>3229.33</v>
      </c>
      <c r="F828" s="57">
        <f t="shared" si="190"/>
        <v>75.663776944704779</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v>3600000</v>
      </c>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v>256752.54</v>
      </c>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41"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4390559.13</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1999532.1</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1668964.1900000002</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293024.94</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1197430.82</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4779.2700000000004</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v>100073.33</v>
      </c>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v>5855.83</v>
      </c>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67800</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330567.90999999997</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6156192.0800000001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1719414.6300000001</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289485.61</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1298526.95</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5034.45</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v>120511.79</v>
      </c>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v>5855.83</v>
      </c>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580024.91</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3856752.54</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v>3856752.54</v>
      </c>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233899.15000000037</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99212.5</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68512.5</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700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v>700</v>
      </c>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12.5</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v>12.5</v>
      </c>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67800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v>67800</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30700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v>30700</v>
      </c>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134686.65</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134686.65</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7</v>
      </c>
      <c r="G3" s="144">
        <f>IF(RefStr!C12&lt;&gt;"",INT(VALUE(MID(RefStr!C12,1,4))),0)</f>
        <v>2022</v>
      </c>
      <c r="H3" s="148">
        <f>IF(RefStr!C12&lt;&gt;"",INT(VALUE(MID(RefStr!C12,6,2))),0)</f>
        <v>6</v>
      </c>
      <c r="I3" s="149" t="str">
        <f>RefStr!C10</f>
        <v>22</v>
      </c>
      <c r="J3" s="150" t="str">
        <f>RefStr!H7</f>
        <v>DA</v>
      </c>
      <c r="K3" s="148" t="str">
        <f>RefStr!H9</f>
        <v>NE</v>
      </c>
      <c r="L3" s="148" t="str">
        <f>RefStr!H10</f>
        <v>NE</v>
      </c>
      <c r="M3" s="148" t="str">
        <f>RefStr!H8</f>
        <v>NE</v>
      </c>
      <c r="N3" s="148" t="str">
        <f>RefStr!H11</f>
        <v>DA</v>
      </c>
      <c r="O3" s="151">
        <f>RefStr!C6</f>
        <v>36887</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3022</v>
      </c>
      <c r="B19" s="377"/>
      <c r="C19" s="378"/>
      <c r="D19" s="143"/>
      <c r="E19" s="80">
        <f>SUM(E20:E274)</f>
        <v>0</v>
      </c>
      <c r="F19" s="80">
        <f>SUM(F20:F274)</f>
        <v>7</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3219</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Provjera</v>
      </c>
      <c r="C218" s="138" t="s">
        <v>3221</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3227</v>
      </c>
      <c r="D224" s="143"/>
      <c r="E224" s="80">
        <f t="shared" si="20"/>
        <v>0</v>
      </c>
      <c r="F224" s="80">
        <f t="shared" si="21"/>
        <v>1</v>
      </c>
      <c r="G224" s="80"/>
      <c r="H224" s="80"/>
      <c r="I224" s="80"/>
      <c r="J224" s="80"/>
      <c r="K224" s="80"/>
      <c r="L224" s="80">
        <f>IF(AND('PR-RAS'!D214&gt;0,'PR-RAS'!D758=0),1,0)</f>
        <v>1</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3229</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Provjera</v>
      </c>
      <c r="C227" s="139" t="s">
        <v>3230</v>
      </c>
      <c r="D227" s="143"/>
      <c r="E227" s="80">
        <f t="shared" si="20"/>
        <v>0</v>
      </c>
      <c r="F227" s="80">
        <f t="shared" si="21"/>
        <v>1</v>
      </c>
      <c r="G227" s="80"/>
      <c r="H227" s="80"/>
      <c r="I227" s="80"/>
      <c r="J227" s="80"/>
      <c r="K227" s="80"/>
      <c r="L227" s="80">
        <f>IF(AND('PR-RAS'!D428&gt;0,SUM('PR-RAS'!D846:D846)=0),1,0)</f>
        <v>1</v>
      </c>
      <c r="M227" s="80">
        <f>IF(AND('PR-RAS'!E428&gt;0,SUM('PR-RAS'!E846:E846)=0),1,0)</f>
        <v>1</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3299</v>
      </c>
      <c r="B1" s="389"/>
      <c r="C1" s="389"/>
      <c r="D1" s="322"/>
    </row>
    <row r="2" spans="1:17" ht="33" customHeight="1" x14ac:dyDescent="0.2">
      <c r="A2" s="390" t="s">
        <v>3300</v>
      </c>
      <c r="B2" s="391"/>
      <c r="C2" s="386"/>
      <c r="D2" s="4"/>
      <c r="E2" s="4"/>
      <c r="F2" s="4"/>
      <c r="G2" s="4"/>
      <c r="H2" s="4"/>
      <c r="I2" s="4"/>
      <c r="J2" s="4"/>
      <c r="K2" s="4"/>
      <c r="L2" s="4"/>
      <c r="M2" s="4"/>
      <c r="N2" s="4"/>
      <c r="O2" s="4"/>
      <c r="P2" s="4"/>
      <c r="Q2" s="4"/>
    </row>
    <row r="3" spans="1:17" ht="18.75" customHeight="1" x14ac:dyDescent="0.2">
      <c r="A3" s="43" t="s">
        <v>3301</v>
      </c>
      <c r="B3" s="392" t="s">
        <v>3302</v>
      </c>
      <c r="C3" s="386"/>
      <c r="D3" s="4"/>
      <c r="E3" s="4"/>
      <c r="F3" s="4"/>
      <c r="G3" s="4"/>
      <c r="H3" s="4"/>
      <c r="I3" s="4"/>
      <c r="J3" s="4"/>
      <c r="K3" s="4"/>
      <c r="L3" s="4"/>
      <c r="M3" s="4"/>
      <c r="N3" s="4"/>
      <c r="O3" s="4"/>
      <c r="P3" s="4"/>
      <c r="Q3" s="4"/>
    </row>
    <row r="4" spans="1:17" ht="37.5" hidden="1" customHeight="1" x14ac:dyDescent="0.2">
      <c r="A4" s="44" t="s">
        <v>3303</v>
      </c>
      <c r="B4" s="385" t="s">
        <v>3304</v>
      </c>
      <c r="C4" s="386"/>
      <c r="D4" s="4"/>
      <c r="E4" s="4"/>
      <c r="F4" s="4"/>
      <c r="G4" s="4"/>
      <c r="H4" s="4"/>
      <c r="I4" s="4"/>
      <c r="J4" s="4"/>
      <c r="K4" s="4"/>
      <c r="L4" s="4"/>
      <c r="M4" s="4"/>
      <c r="N4" s="4"/>
      <c r="O4" s="4"/>
      <c r="P4" s="4"/>
      <c r="Q4" s="4"/>
    </row>
    <row r="5" spans="1:17" ht="48" hidden="1" customHeight="1" x14ac:dyDescent="0.2">
      <c r="A5" s="44" t="s">
        <v>3303</v>
      </c>
      <c r="B5" s="385" t="s">
        <v>3305</v>
      </c>
      <c r="C5" s="386"/>
      <c r="D5" s="4"/>
      <c r="E5" s="4"/>
      <c r="F5" s="4"/>
      <c r="G5" s="4"/>
      <c r="H5" s="4"/>
      <c r="I5" s="4"/>
      <c r="J5" s="4"/>
      <c r="K5" s="4"/>
      <c r="L5" s="4"/>
      <c r="M5" s="4"/>
      <c r="N5" s="4"/>
      <c r="O5" s="4"/>
      <c r="P5" s="4"/>
      <c r="Q5" s="4"/>
    </row>
    <row r="6" spans="1:17" ht="59.25" hidden="1" customHeight="1" x14ac:dyDescent="0.2">
      <c r="A6" s="44" t="s">
        <v>3303</v>
      </c>
      <c r="B6" s="385" t="s">
        <v>3306</v>
      </c>
      <c r="C6" s="386"/>
      <c r="D6" s="4"/>
      <c r="E6" s="4"/>
      <c r="F6" s="4"/>
      <c r="G6" s="4"/>
      <c r="H6" s="4"/>
      <c r="I6" s="4"/>
      <c r="J6" s="4"/>
      <c r="K6" s="4"/>
      <c r="L6" s="4"/>
      <c r="M6" s="4"/>
      <c r="N6" s="4"/>
      <c r="O6" s="4"/>
      <c r="P6" s="4"/>
      <c r="Q6" s="4"/>
    </row>
    <row r="7" spans="1:17" ht="48" hidden="1" customHeight="1" x14ac:dyDescent="0.2">
      <c r="A7" s="44" t="s">
        <v>3307</v>
      </c>
      <c r="B7" s="385" t="s">
        <v>3308</v>
      </c>
      <c r="C7" s="386"/>
      <c r="D7" s="4"/>
      <c r="E7" s="4"/>
      <c r="F7" s="4"/>
      <c r="G7" s="4"/>
      <c r="H7" s="4"/>
      <c r="I7" s="4"/>
      <c r="J7" s="4"/>
      <c r="K7" s="4"/>
      <c r="L7" s="4"/>
      <c r="M7" s="4"/>
      <c r="N7" s="4"/>
      <c r="O7" s="4"/>
      <c r="P7" s="4"/>
      <c r="Q7" s="4"/>
    </row>
    <row r="8" spans="1:17" ht="41.25" hidden="1" customHeight="1" x14ac:dyDescent="0.2">
      <c r="A8" s="44" t="s">
        <v>3309</v>
      </c>
      <c r="B8" s="385" t="s">
        <v>3310</v>
      </c>
      <c r="C8" s="386"/>
      <c r="D8" s="4"/>
      <c r="E8" s="4"/>
      <c r="F8" s="4"/>
      <c r="G8" s="4"/>
      <c r="H8" s="4"/>
      <c r="I8" s="4"/>
      <c r="J8" s="4"/>
      <c r="K8" s="4"/>
      <c r="L8" s="4"/>
      <c r="M8" s="4"/>
      <c r="N8" s="4"/>
      <c r="O8" s="4"/>
      <c r="P8" s="4"/>
      <c r="Q8" s="4"/>
    </row>
    <row r="9" spans="1:17" ht="59.25" hidden="1" customHeight="1" x14ac:dyDescent="0.2">
      <c r="A9" s="44" t="s">
        <v>3311</v>
      </c>
      <c r="B9" s="385" t="s">
        <v>3312</v>
      </c>
      <c r="C9" s="386"/>
      <c r="D9" s="4"/>
      <c r="E9" s="4"/>
      <c r="F9" s="4"/>
      <c r="G9" s="4"/>
      <c r="H9" s="4"/>
      <c r="I9" s="4"/>
      <c r="J9" s="4"/>
      <c r="K9" s="4"/>
      <c r="L9" s="4"/>
      <c r="M9" s="4"/>
      <c r="N9" s="4"/>
      <c r="O9" s="4"/>
      <c r="P9" s="4"/>
      <c r="Q9" s="4"/>
    </row>
    <row r="10" spans="1:17" ht="61.5" hidden="1" customHeight="1" x14ac:dyDescent="0.2">
      <c r="A10" s="44" t="s">
        <v>3311</v>
      </c>
      <c r="B10" s="385" t="s">
        <v>3313</v>
      </c>
      <c r="C10" s="386"/>
      <c r="D10" s="4"/>
      <c r="E10" s="4"/>
      <c r="F10" s="4"/>
      <c r="G10" s="4"/>
      <c r="H10" s="4"/>
      <c r="I10" s="4"/>
      <c r="J10" s="4"/>
      <c r="K10" s="4"/>
      <c r="L10" s="4"/>
      <c r="M10" s="4"/>
      <c r="N10" s="4"/>
      <c r="O10" s="4"/>
      <c r="P10" s="4"/>
      <c r="Q10" s="4"/>
    </row>
    <row r="11" spans="1:17" ht="43.5" hidden="1" customHeight="1" x14ac:dyDescent="0.2">
      <c r="A11" s="44" t="s">
        <v>3311</v>
      </c>
      <c r="B11" s="385" t="s">
        <v>3314</v>
      </c>
      <c r="C11" s="386"/>
      <c r="D11" s="4"/>
      <c r="E11" s="4"/>
      <c r="F11" s="4"/>
      <c r="G11" s="4"/>
      <c r="H11" s="4"/>
      <c r="I11" s="4"/>
      <c r="J11" s="4"/>
      <c r="K11" s="4"/>
      <c r="L11" s="4"/>
      <c r="M11" s="4"/>
      <c r="N11" s="4"/>
      <c r="O11" s="4"/>
      <c r="P11" s="4"/>
      <c r="Q11" s="4"/>
    </row>
    <row r="12" spans="1:17" ht="27.75" hidden="1" customHeight="1" x14ac:dyDescent="0.2">
      <c r="A12" s="44" t="s">
        <v>3315</v>
      </c>
      <c r="B12" s="385" t="s">
        <v>3316</v>
      </c>
      <c r="C12" s="386"/>
      <c r="D12" s="4"/>
      <c r="E12" s="4"/>
      <c r="F12" s="4"/>
      <c r="G12" s="4"/>
      <c r="H12" s="4"/>
      <c r="I12" s="4"/>
      <c r="J12" s="4"/>
      <c r="K12" s="4"/>
      <c r="L12" s="4"/>
      <c r="M12" s="4"/>
      <c r="N12" s="4"/>
      <c r="O12" s="4"/>
      <c r="P12" s="4"/>
      <c r="Q12" s="4"/>
    </row>
    <row r="13" spans="1:17" ht="27.75" hidden="1" customHeight="1" x14ac:dyDescent="0.2">
      <c r="A13" s="44" t="s">
        <v>3317</v>
      </c>
      <c r="B13" s="385" t="s">
        <v>3318</v>
      </c>
      <c r="C13" s="386"/>
      <c r="D13" s="4"/>
      <c r="E13" s="4"/>
      <c r="F13" s="4"/>
      <c r="G13" s="4"/>
      <c r="H13" s="4"/>
      <c r="I13" s="4"/>
      <c r="J13" s="4"/>
      <c r="K13" s="4"/>
      <c r="L13" s="4"/>
      <c r="M13" s="4"/>
      <c r="N13" s="4"/>
      <c r="O13" s="4"/>
      <c r="P13" s="4"/>
      <c r="Q13" s="4"/>
    </row>
    <row r="14" spans="1:17" ht="45.75" hidden="1" customHeight="1" x14ac:dyDescent="0.2">
      <c r="A14" s="44" t="s">
        <v>3319</v>
      </c>
      <c r="B14" s="385" t="s">
        <v>3320</v>
      </c>
      <c r="C14" s="386"/>
      <c r="D14" s="4"/>
      <c r="E14" s="4"/>
      <c r="F14" s="4"/>
      <c r="G14" s="4"/>
      <c r="H14" s="4"/>
      <c r="I14" s="4"/>
      <c r="J14" s="4"/>
      <c r="K14" s="4"/>
      <c r="L14" s="4"/>
      <c r="M14" s="4"/>
      <c r="N14" s="4"/>
      <c r="O14" s="4"/>
      <c r="P14" s="4"/>
      <c r="Q14" s="4"/>
    </row>
    <row r="15" spans="1:17" ht="45.75" hidden="1" customHeight="1" x14ac:dyDescent="0.2">
      <c r="A15" s="44" t="s">
        <v>3321</v>
      </c>
      <c r="B15" s="385" t="s">
        <v>3322</v>
      </c>
      <c r="C15" s="386"/>
      <c r="D15" s="4"/>
      <c r="E15" s="4"/>
      <c r="F15" s="4"/>
      <c r="G15" s="4"/>
      <c r="H15" s="4"/>
      <c r="I15" s="4"/>
      <c r="J15" s="4"/>
      <c r="K15" s="4"/>
      <c r="L15" s="4"/>
      <c r="M15" s="4"/>
      <c r="N15" s="4"/>
      <c r="O15" s="4"/>
      <c r="P15" s="4"/>
      <c r="Q15" s="4"/>
    </row>
    <row r="16" spans="1:17" ht="51" hidden="1" customHeight="1" x14ac:dyDescent="0.2">
      <c r="A16" s="44" t="s">
        <v>3323</v>
      </c>
      <c r="B16" s="385" t="s">
        <v>3324</v>
      </c>
      <c r="C16" s="386"/>
      <c r="D16" s="4"/>
      <c r="E16" s="4"/>
      <c r="F16" s="4"/>
      <c r="G16" s="4"/>
      <c r="H16" s="4"/>
      <c r="I16" s="4"/>
      <c r="J16" s="4"/>
      <c r="K16" s="4"/>
      <c r="L16" s="4"/>
      <c r="M16" s="4"/>
      <c r="N16" s="4"/>
      <c r="O16" s="4"/>
      <c r="P16" s="4"/>
      <c r="Q16" s="4"/>
    </row>
    <row r="17" spans="1:17" ht="27.75" hidden="1" customHeight="1" x14ac:dyDescent="0.2">
      <c r="A17" s="44" t="s">
        <v>3325</v>
      </c>
      <c r="B17" s="385" t="s">
        <v>3326</v>
      </c>
      <c r="C17" s="386"/>
      <c r="D17" s="4"/>
      <c r="E17" s="4"/>
      <c r="F17" s="4"/>
      <c r="G17" s="4"/>
      <c r="H17" s="4"/>
      <c r="I17" s="4"/>
      <c r="J17" s="4"/>
      <c r="K17" s="4"/>
      <c r="L17" s="4"/>
      <c r="M17" s="4"/>
      <c r="N17" s="4"/>
      <c r="O17" s="4"/>
      <c r="P17" s="4"/>
      <c r="Q17" s="4"/>
    </row>
    <row r="18" spans="1:17" ht="27.75" hidden="1" customHeight="1" x14ac:dyDescent="0.2">
      <c r="A18" s="44" t="s">
        <v>3327</v>
      </c>
      <c r="B18" s="385" t="s">
        <v>3328</v>
      </c>
      <c r="C18" s="386"/>
      <c r="D18" s="4"/>
      <c r="E18" s="4"/>
      <c r="F18" s="4"/>
      <c r="G18" s="4"/>
      <c r="H18" s="4"/>
      <c r="I18" s="4"/>
      <c r="J18" s="4"/>
      <c r="K18" s="4"/>
      <c r="L18" s="4"/>
      <c r="M18" s="4"/>
      <c r="N18" s="4"/>
      <c r="O18" s="4"/>
      <c r="P18" s="4"/>
      <c r="Q18" s="4"/>
    </row>
    <row r="19" spans="1:17" ht="45" hidden="1" customHeight="1" x14ac:dyDescent="0.2">
      <c r="A19" s="44" t="s">
        <v>3327</v>
      </c>
      <c r="B19" s="385" t="s">
        <v>3329</v>
      </c>
      <c r="C19" s="386"/>
      <c r="D19" s="4"/>
      <c r="E19" s="4"/>
      <c r="F19" s="4"/>
      <c r="G19" s="4"/>
      <c r="H19" s="4"/>
      <c r="I19" s="4"/>
      <c r="J19" s="4"/>
      <c r="K19" s="4"/>
      <c r="L19" s="4"/>
      <c r="M19" s="4"/>
      <c r="N19" s="4"/>
      <c r="O19" s="4"/>
      <c r="P19" s="4"/>
      <c r="Q19" s="4"/>
    </row>
    <row r="20" spans="1:17" ht="45" hidden="1" customHeight="1" x14ac:dyDescent="0.2">
      <c r="A20" s="44" t="s">
        <v>3330</v>
      </c>
      <c r="B20" s="385" t="s">
        <v>3331</v>
      </c>
      <c r="C20" s="386"/>
      <c r="D20" s="4"/>
      <c r="E20" s="4"/>
      <c r="F20" s="4"/>
      <c r="G20" s="4"/>
      <c r="H20" s="4"/>
      <c r="I20" s="4"/>
      <c r="J20" s="4"/>
      <c r="K20" s="4"/>
      <c r="L20" s="4"/>
      <c r="M20" s="4"/>
      <c r="N20" s="4"/>
      <c r="O20" s="4"/>
      <c r="P20" s="4"/>
      <c r="Q20" s="4"/>
    </row>
    <row r="21" spans="1:17" ht="30" hidden="1" customHeight="1" x14ac:dyDescent="0.2">
      <c r="A21" s="44" t="s">
        <v>3332</v>
      </c>
      <c r="B21" s="385" t="s">
        <v>3333</v>
      </c>
      <c r="C21" s="386"/>
      <c r="D21" s="4"/>
      <c r="E21" s="4"/>
      <c r="F21" s="4"/>
      <c r="G21" s="4"/>
      <c r="H21" s="4"/>
      <c r="I21" s="4"/>
      <c r="J21" s="4"/>
      <c r="K21" s="4"/>
      <c r="L21" s="4"/>
      <c r="M21" s="4"/>
      <c r="N21" s="4"/>
      <c r="O21" s="4"/>
      <c r="P21" s="4"/>
      <c r="Q21" s="4"/>
    </row>
    <row r="22" spans="1:17" ht="30" hidden="1" customHeight="1" x14ac:dyDescent="0.2">
      <c r="A22" s="44" t="s">
        <v>3334</v>
      </c>
      <c r="B22" s="385" t="s">
        <v>3335</v>
      </c>
      <c r="C22" s="386"/>
      <c r="D22" s="4"/>
      <c r="E22" s="4"/>
      <c r="F22" s="4"/>
      <c r="G22" s="4"/>
      <c r="H22" s="4"/>
      <c r="I22" s="4"/>
      <c r="J22" s="4"/>
      <c r="K22" s="4"/>
      <c r="L22" s="4"/>
      <c r="M22" s="4"/>
      <c r="N22" s="4"/>
      <c r="O22" s="4"/>
      <c r="P22" s="4"/>
      <c r="Q22" s="4"/>
    </row>
    <row r="23" spans="1:17" ht="30" hidden="1" customHeight="1" x14ac:dyDescent="0.2">
      <c r="A23" s="44" t="s">
        <v>3336</v>
      </c>
      <c r="B23" s="385" t="s">
        <v>3337</v>
      </c>
      <c r="C23" s="386"/>
      <c r="D23" s="4"/>
      <c r="E23" s="4"/>
      <c r="F23" s="4"/>
      <c r="G23" s="4"/>
      <c r="H23" s="4"/>
      <c r="I23" s="4"/>
      <c r="J23" s="4"/>
      <c r="K23" s="4"/>
      <c r="L23" s="4"/>
      <c r="M23" s="4"/>
      <c r="N23" s="4"/>
      <c r="O23" s="4"/>
      <c r="P23" s="4"/>
      <c r="Q23" s="4"/>
    </row>
    <row r="24" spans="1:17" ht="30" hidden="1" customHeight="1" x14ac:dyDescent="0.2">
      <c r="A24" s="44" t="s">
        <v>3338</v>
      </c>
      <c r="B24" s="385" t="s">
        <v>3339</v>
      </c>
      <c r="C24" s="386"/>
      <c r="D24" s="4"/>
      <c r="E24" s="4"/>
      <c r="F24" s="4"/>
      <c r="G24" s="4"/>
      <c r="H24" s="4"/>
      <c r="I24" s="4"/>
      <c r="J24" s="4"/>
      <c r="K24" s="4"/>
      <c r="L24" s="4"/>
      <c r="M24" s="4"/>
      <c r="N24" s="4"/>
      <c r="O24" s="4"/>
      <c r="P24" s="4"/>
      <c r="Q24" s="4"/>
    </row>
    <row r="25" spans="1:17" ht="30" hidden="1" customHeight="1" x14ac:dyDescent="0.2">
      <c r="A25" s="44" t="s">
        <v>3340</v>
      </c>
      <c r="B25" s="385" t="s">
        <v>3341</v>
      </c>
      <c r="C25" s="386"/>
      <c r="D25" s="4"/>
      <c r="E25" s="4"/>
      <c r="F25" s="4"/>
      <c r="G25" s="4"/>
      <c r="H25" s="4"/>
      <c r="I25" s="4"/>
      <c r="J25" s="4"/>
      <c r="K25" s="4"/>
      <c r="L25" s="4"/>
      <c r="M25" s="4"/>
      <c r="N25" s="4"/>
      <c r="O25" s="4"/>
      <c r="P25" s="4"/>
      <c r="Q25" s="4"/>
    </row>
    <row r="26" spans="1:17" ht="30" hidden="1" customHeight="1" x14ac:dyDescent="0.2">
      <c r="A26" s="44" t="s">
        <v>3342</v>
      </c>
      <c r="B26" s="385" t="s">
        <v>3343</v>
      </c>
      <c r="C26" s="386"/>
      <c r="D26" s="4"/>
      <c r="E26" s="4"/>
      <c r="F26" s="4"/>
      <c r="G26" s="4"/>
      <c r="H26" s="4"/>
      <c r="I26" s="4"/>
      <c r="J26" s="4"/>
      <c r="K26" s="4"/>
      <c r="L26" s="4"/>
      <c r="M26" s="4"/>
      <c r="N26" s="4"/>
      <c r="O26" s="4"/>
      <c r="P26" s="4"/>
      <c r="Q26" s="4"/>
    </row>
    <row r="27" spans="1:17" ht="70.5" hidden="1" customHeight="1" x14ac:dyDescent="0.2">
      <c r="A27" s="44" t="s">
        <v>3344</v>
      </c>
      <c r="B27" s="385" t="s">
        <v>3345</v>
      </c>
      <c r="C27" s="386"/>
      <c r="D27" s="4"/>
      <c r="E27" s="4"/>
      <c r="F27" s="4"/>
      <c r="G27" s="4"/>
      <c r="H27" s="4"/>
      <c r="I27" s="4"/>
      <c r="J27" s="4"/>
      <c r="K27" s="4"/>
      <c r="L27" s="4"/>
      <c r="M27" s="4"/>
      <c r="N27" s="4"/>
      <c r="O27" s="4"/>
      <c r="P27" s="4"/>
      <c r="Q27" s="4"/>
    </row>
    <row r="28" spans="1:17" ht="48" hidden="1" customHeight="1" x14ac:dyDescent="0.2">
      <c r="A28" s="44" t="s">
        <v>3346</v>
      </c>
      <c r="B28" s="385" t="s">
        <v>3347</v>
      </c>
      <c r="C28" s="386"/>
      <c r="D28" s="4"/>
      <c r="E28" s="4"/>
      <c r="F28" s="4"/>
      <c r="G28" s="4"/>
      <c r="H28" s="4"/>
      <c r="I28" s="4"/>
      <c r="J28" s="4"/>
      <c r="K28" s="4"/>
      <c r="L28" s="4"/>
      <c r="M28" s="4"/>
      <c r="N28" s="4"/>
      <c r="O28" s="4"/>
      <c r="P28" s="4"/>
      <c r="Q28" s="4"/>
    </row>
    <row r="29" spans="1:17" ht="100.5" hidden="1" customHeight="1" x14ac:dyDescent="0.2">
      <c r="A29" s="44" t="s">
        <v>3348</v>
      </c>
      <c r="B29" s="385" t="s">
        <v>3349</v>
      </c>
      <c r="C29" s="386"/>
      <c r="D29" s="4"/>
      <c r="E29" s="4"/>
      <c r="F29" s="4"/>
      <c r="G29" s="4"/>
      <c r="H29" s="4"/>
      <c r="I29" s="4"/>
      <c r="J29" s="4"/>
      <c r="K29" s="4"/>
      <c r="L29" s="4"/>
      <c r="M29" s="4"/>
      <c r="N29" s="4"/>
      <c r="O29" s="4"/>
      <c r="P29" s="4"/>
      <c r="Q29" s="4"/>
    </row>
    <row r="30" spans="1:17" ht="45" hidden="1" customHeight="1" x14ac:dyDescent="0.2">
      <c r="A30" s="44" t="s">
        <v>3350</v>
      </c>
      <c r="B30" s="385" t="s">
        <v>3351</v>
      </c>
      <c r="C30" s="386"/>
      <c r="D30" s="4"/>
      <c r="E30" s="4"/>
      <c r="F30" s="4"/>
      <c r="G30" s="4"/>
      <c r="H30" s="4"/>
      <c r="I30" s="4"/>
      <c r="J30" s="4"/>
      <c r="K30" s="4"/>
      <c r="L30" s="4"/>
      <c r="M30" s="4"/>
      <c r="N30" s="4"/>
      <c r="O30" s="4"/>
      <c r="P30" s="4"/>
      <c r="Q30" s="4"/>
    </row>
    <row r="31" spans="1:17" ht="45" hidden="1" customHeight="1" x14ac:dyDescent="0.2">
      <c r="A31" s="44" t="s">
        <v>3352</v>
      </c>
      <c r="B31" s="385" t="s">
        <v>3353</v>
      </c>
      <c r="C31" s="386"/>
      <c r="D31" s="4"/>
      <c r="E31" s="4"/>
      <c r="F31" s="4"/>
      <c r="G31" s="4"/>
      <c r="H31" s="4"/>
      <c r="I31" s="4"/>
      <c r="J31" s="4"/>
      <c r="K31" s="4"/>
      <c r="L31" s="4"/>
      <c r="M31" s="4"/>
      <c r="N31" s="4"/>
      <c r="O31" s="4"/>
      <c r="P31" s="4"/>
      <c r="Q31" s="4"/>
    </row>
    <row r="32" spans="1:17" ht="45" hidden="1" customHeight="1" x14ac:dyDescent="0.2">
      <c r="A32" s="44" t="s">
        <v>3354</v>
      </c>
      <c r="B32" s="385" t="s">
        <v>3355</v>
      </c>
      <c r="C32" s="386"/>
      <c r="D32" s="4"/>
      <c r="E32" s="4"/>
      <c r="F32" s="4"/>
      <c r="G32" s="4"/>
      <c r="H32" s="4"/>
      <c r="I32" s="4"/>
      <c r="J32" s="4"/>
      <c r="K32" s="4"/>
      <c r="L32" s="4"/>
      <c r="M32" s="4"/>
      <c r="N32" s="4"/>
      <c r="O32" s="4"/>
      <c r="P32" s="4"/>
      <c r="Q32" s="4"/>
    </row>
    <row r="33" spans="1:21" ht="72" hidden="1" customHeight="1" x14ac:dyDescent="0.2">
      <c r="A33" s="44" t="s">
        <v>3356</v>
      </c>
      <c r="B33" s="385" t="s">
        <v>3357</v>
      </c>
      <c r="C33" s="386"/>
      <c r="D33" s="4"/>
      <c r="E33" s="4"/>
      <c r="F33" s="4"/>
      <c r="G33" s="4"/>
      <c r="H33" s="4"/>
      <c r="I33" s="4"/>
      <c r="J33" s="4"/>
      <c r="K33" s="4"/>
      <c r="L33" s="4"/>
      <c r="M33" s="4"/>
      <c r="N33" s="4"/>
      <c r="O33" s="4"/>
      <c r="P33" s="4"/>
      <c r="Q33" s="4"/>
    </row>
    <row r="34" spans="1:21" ht="79.5" hidden="1" customHeight="1" x14ac:dyDescent="0.2">
      <c r="A34" s="44" t="s">
        <v>3358</v>
      </c>
      <c r="B34" s="385" t="s">
        <v>3359</v>
      </c>
      <c r="C34" s="386"/>
      <c r="D34" s="4"/>
      <c r="E34" s="4"/>
      <c r="F34" s="4"/>
      <c r="G34" s="4"/>
      <c r="H34" s="4"/>
      <c r="I34" s="4"/>
      <c r="J34" s="4"/>
      <c r="K34" s="4"/>
      <c r="L34" s="4"/>
      <c r="M34" s="4"/>
      <c r="N34" s="4"/>
      <c r="O34" s="4"/>
      <c r="P34" s="4"/>
      <c r="Q34" s="4"/>
    </row>
    <row r="35" spans="1:21" ht="70.5" hidden="1" customHeight="1" x14ac:dyDescent="0.2">
      <c r="A35" s="44" t="s">
        <v>3360</v>
      </c>
      <c r="B35" s="385" t="s">
        <v>3361</v>
      </c>
      <c r="C35" s="386"/>
      <c r="D35" s="4"/>
      <c r="E35" s="4"/>
      <c r="F35" s="4"/>
      <c r="G35" s="4"/>
      <c r="H35" s="4"/>
      <c r="I35" s="4"/>
      <c r="J35" s="4"/>
      <c r="K35" s="4"/>
      <c r="L35" s="4"/>
      <c r="M35" s="4"/>
      <c r="N35" s="4"/>
      <c r="O35" s="4"/>
      <c r="P35" s="4"/>
      <c r="Q35" s="4"/>
    </row>
    <row r="36" spans="1:21" ht="45.75" hidden="1" customHeight="1" x14ac:dyDescent="0.2">
      <c r="A36" s="44" t="s">
        <v>3362</v>
      </c>
      <c r="B36" s="385" t="s">
        <v>3363</v>
      </c>
      <c r="C36" s="386"/>
      <c r="D36" s="4"/>
      <c r="E36" s="4"/>
      <c r="F36" s="4"/>
      <c r="G36" s="4"/>
      <c r="H36" s="4"/>
      <c r="I36" s="4"/>
      <c r="J36" s="4"/>
      <c r="K36" s="4"/>
      <c r="L36" s="4"/>
      <c r="M36" s="4"/>
      <c r="N36" s="4"/>
      <c r="O36" s="4"/>
      <c r="P36" s="4"/>
      <c r="Q36" s="4"/>
    </row>
    <row r="37" spans="1:21" ht="54.75" hidden="1" customHeight="1" x14ac:dyDescent="0.2">
      <c r="A37" s="44" t="s">
        <v>3364</v>
      </c>
      <c r="B37" s="385" t="s">
        <v>3365</v>
      </c>
      <c r="C37" s="386"/>
      <c r="D37" s="4"/>
      <c r="E37" s="4"/>
      <c r="F37" s="4"/>
      <c r="G37" s="4"/>
      <c r="H37" s="4"/>
      <c r="I37" s="4"/>
      <c r="J37" s="4"/>
      <c r="K37" s="4"/>
      <c r="L37" s="4"/>
      <c r="M37" s="4"/>
      <c r="N37" s="4"/>
      <c r="O37" s="4"/>
      <c r="P37" s="4"/>
      <c r="Q37" s="4"/>
    </row>
    <row r="38" spans="1:21" ht="37.5" hidden="1" customHeight="1" x14ac:dyDescent="0.2">
      <c r="A38" s="44" t="s">
        <v>3366</v>
      </c>
      <c r="B38" s="385" t="s">
        <v>3367</v>
      </c>
      <c r="C38" s="386"/>
      <c r="D38" s="4"/>
      <c r="E38" s="4"/>
      <c r="F38" s="4"/>
      <c r="G38" s="4"/>
      <c r="H38" s="4"/>
      <c r="I38" s="4"/>
      <c r="J38" s="4"/>
      <c r="K38" s="4"/>
      <c r="L38" s="4"/>
      <c r="M38" s="4"/>
      <c r="N38" s="4"/>
      <c r="O38" s="4"/>
      <c r="P38" s="4"/>
      <c r="Q38" s="4"/>
    </row>
    <row r="39" spans="1:21" ht="61.5" hidden="1" customHeight="1" x14ac:dyDescent="0.2">
      <c r="A39" s="44" t="s">
        <v>3368</v>
      </c>
      <c r="B39" s="385" t="s">
        <v>3369</v>
      </c>
      <c r="C39" s="386"/>
      <c r="D39" s="4"/>
      <c r="E39" s="4"/>
      <c r="F39" s="4"/>
      <c r="G39" s="4"/>
      <c r="H39" s="4"/>
      <c r="I39" s="4"/>
      <c r="J39" s="4"/>
      <c r="K39" s="4"/>
      <c r="L39" s="4"/>
      <c r="M39" s="4"/>
      <c r="N39" s="4"/>
      <c r="O39" s="4"/>
      <c r="P39" s="4"/>
      <c r="Q39" s="4"/>
    </row>
    <row r="40" spans="1:21" ht="53.25" hidden="1" customHeight="1" x14ac:dyDescent="0.2">
      <c r="A40" s="44" t="s">
        <v>3370</v>
      </c>
      <c r="B40" s="385" t="s">
        <v>3371</v>
      </c>
      <c r="C40" s="386"/>
      <c r="D40" s="4"/>
      <c r="E40" s="4"/>
      <c r="F40" s="4"/>
      <c r="G40" s="4"/>
      <c r="H40" s="4"/>
      <c r="I40" s="4"/>
      <c r="J40" s="4"/>
      <c r="K40" s="4"/>
      <c r="L40" s="4"/>
      <c r="M40" s="4"/>
      <c r="N40" s="4"/>
      <c r="O40" s="4"/>
      <c r="P40" s="4"/>
      <c r="Q40" s="4"/>
    </row>
    <row r="41" spans="1:21" ht="73.5" hidden="1" customHeight="1" x14ac:dyDescent="0.2">
      <c r="A41" s="44" t="s">
        <v>3372</v>
      </c>
      <c r="B41" s="385" t="s">
        <v>3373</v>
      </c>
      <c r="C41" s="386"/>
      <c r="D41" s="4"/>
      <c r="E41" s="4"/>
      <c r="F41" s="4"/>
      <c r="G41" s="4"/>
      <c r="H41" s="4"/>
      <c r="I41" s="4"/>
      <c r="J41" s="4"/>
      <c r="K41" s="4"/>
      <c r="L41" s="4"/>
      <c r="M41" s="4"/>
      <c r="N41" s="4"/>
      <c r="O41" s="4"/>
      <c r="P41" s="4"/>
      <c r="Q41" s="4"/>
    </row>
    <row r="42" spans="1:21" ht="57.75" hidden="1" customHeight="1" x14ac:dyDescent="0.2">
      <c r="A42" s="44" t="s">
        <v>3374</v>
      </c>
      <c r="B42" s="385" t="s">
        <v>3375</v>
      </c>
      <c r="C42" s="386"/>
      <c r="D42" s="4"/>
      <c r="E42" s="4"/>
      <c r="F42" s="4"/>
      <c r="G42" s="4"/>
      <c r="H42" s="4"/>
      <c r="I42" s="4"/>
      <c r="J42" s="4"/>
      <c r="K42" s="4"/>
      <c r="L42" s="4"/>
      <c r="M42" s="4"/>
      <c r="N42" s="4"/>
      <c r="O42" s="4"/>
      <c r="P42" s="4"/>
      <c r="Q42" s="4"/>
    </row>
    <row r="43" spans="1:21" ht="84" hidden="1" customHeight="1" x14ac:dyDescent="0.2">
      <c r="A43" s="44" t="s">
        <v>3376</v>
      </c>
      <c r="B43" s="385" t="s">
        <v>3377</v>
      </c>
      <c r="C43" s="386"/>
      <c r="D43" s="4"/>
      <c r="E43" s="4"/>
      <c r="F43" s="4"/>
      <c r="G43" s="4"/>
      <c r="H43" s="4"/>
      <c r="I43" s="4"/>
      <c r="J43" s="4"/>
      <c r="K43" s="4"/>
      <c r="L43" s="4"/>
      <c r="M43" s="4"/>
      <c r="N43" s="4"/>
      <c r="O43" s="4"/>
      <c r="P43" s="4"/>
      <c r="Q43" s="4"/>
    </row>
    <row r="44" spans="1:21" ht="48" hidden="1" customHeight="1" x14ac:dyDescent="0.2">
      <c r="A44" s="44" t="s">
        <v>3378</v>
      </c>
      <c r="B44" s="385" t="s">
        <v>3379</v>
      </c>
      <c r="C44" s="386"/>
      <c r="D44" s="4"/>
      <c r="E44" s="4"/>
      <c r="F44" s="4"/>
      <c r="G44" s="4"/>
      <c r="H44" s="4"/>
      <c r="I44" s="4"/>
      <c r="J44" s="4"/>
      <c r="K44" s="4"/>
      <c r="L44" s="4"/>
      <c r="M44" s="4"/>
      <c r="N44" s="4"/>
      <c r="O44" s="4"/>
      <c r="P44" s="4"/>
      <c r="Q44" s="4"/>
    </row>
    <row r="45" spans="1:21" ht="57" hidden="1" customHeight="1" x14ac:dyDescent="0.2">
      <c r="A45" s="44" t="s">
        <v>3380</v>
      </c>
      <c r="B45" s="385" t="s">
        <v>3381</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87" t="s">
        <v>3383</v>
      </c>
      <c r="C46" s="386"/>
      <c r="D46" s="42"/>
      <c r="E46" s="4"/>
      <c r="F46" s="4"/>
      <c r="G46" s="4"/>
      <c r="H46" s="4"/>
      <c r="I46" s="4"/>
      <c r="J46" s="4"/>
      <c r="K46" s="4"/>
      <c r="L46" s="4"/>
      <c r="M46" s="4"/>
      <c r="N46" s="4"/>
      <c r="O46" s="4"/>
      <c r="P46" s="4"/>
      <c r="Q46" s="4"/>
    </row>
    <row r="47" spans="1:21" ht="66" hidden="1" customHeight="1" x14ac:dyDescent="0.2">
      <c r="A47" s="50" t="s">
        <v>3384</v>
      </c>
      <c r="B47" s="388" t="s">
        <v>3385</v>
      </c>
      <c r="C47" s="388"/>
      <c r="D47" s="4"/>
      <c r="E47" s="4"/>
      <c r="F47" s="4"/>
      <c r="G47" s="4"/>
      <c r="H47" s="4"/>
      <c r="I47" s="4"/>
      <c r="J47" s="4"/>
      <c r="K47" s="4"/>
      <c r="L47" s="4"/>
      <c r="M47" s="4"/>
      <c r="N47" s="4"/>
      <c r="O47" s="4"/>
      <c r="P47" s="4"/>
      <c r="Q47" s="4"/>
    </row>
    <row r="48" spans="1:21" ht="123.75" customHeight="1" x14ac:dyDescent="0.2">
      <c r="A48" s="312" t="s">
        <v>3386</v>
      </c>
      <c r="B48" s="384" t="s">
        <v>3387</v>
      </c>
      <c r="C48" s="383"/>
      <c r="D48" s="4"/>
      <c r="E48" s="4"/>
      <c r="F48" s="4"/>
      <c r="G48" s="4"/>
      <c r="H48" s="4"/>
      <c r="I48" s="4"/>
      <c r="J48" s="4"/>
      <c r="K48" s="4"/>
      <c r="L48" s="4"/>
      <c r="M48" s="4"/>
      <c r="N48" s="4"/>
      <c r="O48" s="4"/>
      <c r="P48" s="4"/>
      <c r="Q48" s="4"/>
    </row>
    <row r="49" spans="1:17" s="306" customFormat="1" ht="34.5" customHeight="1" x14ac:dyDescent="0.2">
      <c r="A49" s="312" t="s">
        <v>3388</v>
      </c>
      <c r="B49" s="382" t="s">
        <v>3389</v>
      </c>
      <c r="C49" s="383"/>
      <c r="D49" s="4"/>
      <c r="E49" s="4"/>
      <c r="F49" s="4"/>
      <c r="G49" s="4"/>
      <c r="H49" s="4"/>
      <c r="I49" s="4"/>
      <c r="J49" s="4"/>
      <c r="K49" s="4"/>
      <c r="L49" s="4"/>
      <c r="M49" s="4"/>
      <c r="N49" s="4"/>
      <c r="O49" s="4"/>
      <c r="P49" s="4"/>
      <c r="Q49" s="4"/>
    </row>
    <row r="50" spans="1:17" s="313" customFormat="1" ht="34.5" customHeight="1" x14ac:dyDescent="0.2">
      <c r="A50" s="312" t="s">
        <v>3390</v>
      </c>
      <c r="B50" s="382" t="s">
        <v>3391</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2022-07-08T12:04:35Z</cp:lastPrinted>
  <dcterms:created xsi:type="dcterms:W3CDTF">2022-04-01T05:14:30Z</dcterms:created>
  <dcterms:modified xsi:type="dcterms:W3CDTF">2022-07-08T12:04:52Z</dcterms:modified>
</cp:coreProperties>
</file>