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OPĆINA STRIZIVOJNA\STRIZIVOJNA 2026\"/>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s="1"/>
  <c r="F343" i="9"/>
  <c r="F342" i="9"/>
  <c r="F341" i="9"/>
  <c r="M340" i="9"/>
  <c r="L340" i="9"/>
  <c r="E340" i="9"/>
  <c r="H339" i="9"/>
  <c r="G339" i="9"/>
  <c r="F339" i="9"/>
  <c r="E339" i="9"/>
  <c r="B339" i="9" s="1"/>
  <c r="F338" i="9"/>
  <c r="F337" i="9"/>
  <c r="F336" i="9"/>
  <c r="F335" i="9"/>
  <c r="H334" i="9"/>
  <c r="G334" i="9"/>
  <c r="F334" i="9"/>
  <c r="E334" i="9"/>
  <c r="B334" i="9" s="1"/>
  <c r="F333" i="9"/>
  <c r="H332" i="9"/>
  <c r="G332" i="9"/>
  <c r="E332" i="9" s="1"/>
  <c r="F332" i="9"/>
  <c r="B332" i="9" s="1"/>
  <c r="H331" i="9"/>
  <c r="G331" i="9"/>
  <c r="F331" i="9"/>
  <c r="E331" i="9"/>
  <c r="B331" i="9" s="1"/>
  <c r="H330" i="9"/>
  <c r="E330" i="9" s="1"/>
  <c r="G330" i="9"/>
  <c r="F330" i="9"/>
  <c r="H329" i="9"/>
  <c r="G329" i="9"/>
  <c r="F329" i="9"/>
  <c r="E329" i="9"/>
  <c r="B329" i="9" s="1"/>
  <c r="H328" i="9"/>
  <c r="G328" i="9"/>
  <c r="F328" i="9"/>
  <c r="H327" i="9"/>
  <c r="E327" i="9" s="1"/>
  <c r="G327" i="9"/>
  <c r="F327" i="9"/>
  <c r="B327" i="9"/>
  <c r="H326" i="9"/>
  <c r="G326" i="9"/>
  <c r="E326" i="9" s="1"/>
  <c r="B326" i="9" s="1"/>
  <c r="F326" i="9"/>
  <c r="H325" i="9"/>
  <c r="G325" i="9"/>
  <c r="E325" i="9" s="1"/>
  <c r="B325" i="9" s="1"/>
  <c r="F325" i="9"/>
  <c r="H324" i="9"/>
  <c r="G324" i="9"/>
  <c r="E324" i="9" s="1"/>
  <c r="F324" i="9"/>
  <c r="H323" i="9"/>
  <c r="G323" i="9"/>
  <c r="E323" i="9" s="1"/>
  <c r="B323" i="9" s="1"/>
  <c r="F323" i="9"/>
  <c r="H322" i="9"/>
  <c r="E322" i="9" s="1"/>
  <c r="G322" i="9"/>
  <c r="F322" i="9"/>
  <c r="H321" i="9"/>
  <c r="G321" i="9"/>
  <c r="E321" i="9" s="1"/>
  <c r="B321" i="9" s="1"/>
  <c r="F321" i="9"/>
  <c r="H320" i="9"/>
  <c r="G320" i="9"/>
  <c r="F320" i="9"/>
  <c r="H319" i="9"/>
  <c r="G319" i="9"/>
  <c r="E319" i="9" s="1"/>
  <c r="B319" i="9" s="1"/>
  <c r="F319" i="9"/>
  <c r="H318" i="9"/>
  <c r="G318" i="9"/>
  <c r="F318" i="9"/>
  <c r="E318" i="9"/>
  <c r="B318" i="9" s="1"/>
  <c r="H317" i="9"/>
  <c r="G317" i="9"/>
  <c r="F317" i="9"/>
  <c r="E317" i="9"/>
  <c r="H316" i="9"/>
  <c r="G316" i="9"/>
  <c r="E316" i="9" s="1"/>
  <c r="F316" i="9"/>
  <c r="B316" i="9" s="1"/>
  <c r="G315" i="9"/>
  <c r="F315" i="9"/>
  <c r="F314" i="9"/>
  <c r="F313" i="9"/>
  <c r="H312" i="9"/>
  <c r="G312" i="9"/>
  <c r="E312" i="9" s="1"/>
  <c r="F312" i="9"/>
  <c r="H311" i="9"/>
  <c r="G311" i="9"/>
  <c r="F311" i="9"/>
  <c r="H310" i="9"/>
  <c r="G310" i="9"/>
  <c r="F310" i="9"/>
  <c r="F309" i="9"/>
  <c r="F308" i="9"/>
  <c r="H307" i="9"/>
  <c r="G307" i="9"/>
  <c r="F307" i="9"/>
  <c r="F306" i="9"/>
  <c r="H305" i="9"/>
  <c r="G305" i="9"/>
  <c r="F305" i="9"/>
  <c r="E305" i="9"/>
  <c r="B305" i="9" s="1"/>
  <c r="H304" i="9"/>
  <c r="G304" i="9"/>
  <c r="F304" i="9"/>
  <c r="E304" i="9"/>
  <c r="H303" i="9"/>
  <c r="G303" i="9"/>
  <c r="F303" i="9"/>
  <c r="F302" i="9"/>
  <c r="F301" i="9"/>
  <c r="G300" i="9"/>
  <c r="E300" i="9" s="1"/>
  <c r="B300" i="9" s="1"/>
  <c r="F300" i="9"/>
  <c r="F299" i="9"/>
  <c r="F297" i="9"/>
  <c r="L296" i="9"/>
  <c r="F296" i="9" s="1"/>
  <c r="H296" i="9"/>
  <c r="G296" i="9"/>
  <c r="F295" i="9"/>
  <c r="I294" i="9"/>
  <c r="H294" i="9"/>
  <c r="F294" i="9"/>
  <c r="E293" i="9"/>
  <c r="M292" i="9"/>
  <c r="L292" i="9"/>
  <c r="F292" i="9"/>
  <c r="B292" i="9" s="1"/>
  <c r="E292" i="9"/>
  <c r="M291" i="9"/>
  <c r="L291" i="9"/>
  <c r="F291" i="9" s="1"/>
  <c r="B291" i="9" s="1"/>
  <c r="E291" i="9"/>
  <c r="M290" i="9"/>
  <c r="F290" i="9" s="1"/>
  <c r="L290" i="9"/>
  <c r="E290" i="9"/>
  <c r="B290" i="9"/>
  <c r="M289" i="9"/>
  <c r="L289" i="9"/>
  <c r="F289" i="9"/>
  <c r="E289" i="9"/>
  <c r="B289" i="9" s="1"/>
  <c r="M288" i="9"/>
  <c r="F288" i="9" s="1"/>
  <c r="L288" i="9"/>
  <c r="E288" i="9"/>
  <c r="B288" i="9"/>
  <c r="M287" i="9"/>
  <c r="L287" i="9"/>
  <c r="F287" i="9" s="1"/>
  <c r="E287" i="9"/>
  <c r="B287" i="9"/>
  <c r="M286" i="9"/>
  <c r="L286" i="9"/>
  <c r="F286" i="9"/>
  <c r="E286" i="9"/>
  <c r="B286" i="9" s="1"/>
  <c r="M285" i="9"/>
  <c r="L285" i="9"/>
  <c r="F285" i="9"/>
  <c r="E285" i="9"/>
  <c r="M284" i="9"/>
  <c r="L284" i="9"/>
  <c r="F284" i="9"/>
  <c r="B284" i="9" s="1"/>
  <c r="E284" i="9"/>
  <c r="M283" i="9"/>
  <c r="L283" i="9"/>
  <c r="F283" i="9" s="1"/>
  <c r="B283" i="9" s="1"/>
  <c r="E283" i="9"/>
  <c r="M282" i="9"/>
  <c r="F282" i="9" s="1"/>
  <c r="L282" i="9"/>
  <c r="E282" i="9"/>
  <c r="B282" i="9" s="1"/>
  <c r="M281" i="9"/>
  <c r="L281" i="9"/>
  <c r="F281" i="9"/>
  <c r="E281" i="9"/>
  <c r="M280" i="9"/>
  <c r="L280" i="9"/>
  <c r="F280" i="9"/>
  <c r="B280" i="9" s="1"/>
  <c r="E280" i="9"/>
  <c r="M279" i="9"/>
  <c r="L279" i="9"/>
  <c r="F279" i="9" s="1"/>
  <c r="E279" i="9"/>
  <c r="M278" i="9"/>
  <c r="L278" i="9"/>
  <c r="F278" i="9"/>
  <c r="E278" i="9"/>
  <c r="M277" i="9"/>
  <c r="L277" i="9"/>
  <c r="F277" i="9"/>
  <c r="E277" i="9"/>
  <c r="M276" i="9"/>
  <c r="L276" i="9"/>
  <c r="F276" i="9"/>
  <c r="B276" i="9" s="1"/>
  <c r="E276" i="9"/>
  <c r="M275" i="9"/>
  <c r="L275" i="9"/>
  <c r="E275" i="9"/>
  <c r="M274" i="9"/>
  <c r="F274" i="9" s="1"/>
  <c r="B274" i="9" s="1"/>
  <c r="L274" i="9"/>
  <c r="E274" i="9"/>
  <c r="M273" i="9"/>
  <c r="L273" i="9"/>
  <c r="F273" i="9"/>
  <c r="E273" i="9"/>
  <c r="B273" i="9" s="1"/>
  <c r="M272" i="9"/>
  <c r="F272" i="9" s="1"/>
  <c r="B272" i="9" s="1"/>
  <c r="L272" i="9"/>
  <c r="E272" i="9"/>
  <c r="M271" i="9"/>
  <c r="L271" i="9"/>
  <c r="F271" i="9" s="1"/>
  <c r="E271" i="9"/>
  <c r="B271" i="9" s="1"/>
  <c r="M270" i="9"/>
  <c r="L270" i="9"/>
  <c r="F270" i="9"/>
  <c r="E270" i="9"/>
  <c r="M269" i="9"/>
  <c r="L269" i="9"/>
  <c r="F269" i="9"/>
  <c r="E269" i="9"/>
  <c r="M268" i="9"/>
  <c r="F268" i="9" s="1"/>
  <c r="B268" i="9" s="1"/>
  <c r="L268" i="9"/>
  <c r="E268" i="9"/>
  <c r="M267" i="9"/>
  <c r="L267" i="9"/>
  <c r="F267" i="9" s="1"/>
  <c r="E267" i="9"/>
  <c r="B267" i="9"/>
  <c r="M266" i="9"/>
  <c r="F266" i="9" s="1"/>
  <c r="L266" i="9"/>
  <c r="E266" i="9"/>
  <c r="B266" i="9"/>
  <c r="M265" i="9"/>
  <c r="L265" i="9"/>
  <c r="F265" i="9"/>
  <c r="E265" i="9"/>
  <c r="B265" i="9" s="1"/>
  <c r="M264" i="9"/>
  <c r="L264" i="9"/>
  <c r="F264" i="9"/>
  <c r="B264" i="9" s="1"/>
  <c r="E264" i="9"/>
  <c r="M263" i="9"/>
  <c r="L263" i="9"/>
  <c r="F263" i="9" s="1"/>
  <c r="E263" i="9"/>
  <c r="M262" i="9"/>
  <c r="L262" i="9"/>
  <c r="F262" i="9"/>
  <c r="E262" i="9"/>
  <c r="M261" i="9"/>
  <c r="L261" i="9"/>
  <c r="F261" i="9"/>
  <c r="E261" i="9"/>
  <c r="M260" i="9"/>
  <c r="F260" i="9" s="1"/>
  <c r="L260" i="9"/>
  <c r="E260" i="9"/>
  <c r="B260" i="9"/>
  <c r="M259" i="9"/>
  <c r="L259" i="9"/>
  <c r="F259" i="9" s="1"/>
  <c r="E259" i="9"/>
  <c r="B259" i="9"/>
  <c r="M258" i="9"/>
  <c r="F258" i="9" s="1"/>
  <c r="L258" i="9"/>
  <c r="E258" i="9"/>
  <c r="B258" i="9"/>
  <c r="M257" i="9"/>
  <c r="L257" i="9"/>
  <c r="F257" i="9"/>
  <c r="E257" i="9"/>
  <c r="B257" i="9" s="1"/>
  <c r="M256" i="9"/>
  <c r="F256" i="9" s="1"/>
  <c r="L256" i="9"/>
  <c r="E256" i="9"/>
  <c r="B256" i="9"/>
  <c r="M255" i="9"/>
  <c r="L255" i="9"/>
  <c r="F255" i="9" s="1"/>
  <c r="E255" i="9"/>
  <c r="B255" i="9"/>
  <c r="M254" i="9"/>
  <c r="L254" i="9"/>
  <c r="F254" i="9"/>
  <c r="E254" i="9"/>
  <c r="B254" i="9" s="1"/>
  <c r="M253" i="9"/>
  <c r="L253" i="9"/>
  <c r="F253" i="9"/>
  <c r="E253" i="9"/>
  <c r="M252" i="9"/>
  <c r="F252" i="9" s="1"/>
  <c r="L252" i="9"/>
  <c r="E252" i="9"/>
  <c r="B252" i="9"/>
  <c r="M251" i="9"/>
  <c r="L251" i="9"/>
  <c r="F251" i="9" s="1"/>
  <c r="E251" i="9"/>
  <c r="B251" i="9"/>
  <c r="M250" i="9"/>
  <c r="F250" i="9" s="1"/>
  <c r="L250" i="9"/>
  <c r="E250" i="9"/>
  <c r="B250" i="9"/>
  <c r="M249" i="9"/>
  <c r="L249" i="9"/>
  <c r="F249" i="9"/>
  <c r="E249" i="9"/>
  <c r="B249" i="9" s="1"/>
  <c r="M248" i="9"/>
  <c r="L248" i="9"/>
  <c r="F248" i="9"/>
  <c r="B248" i="9" s="1"/>
  <c r="E248" i="9"/>
  <c r="M247" i="9"/>
  <c r="L247" i="9"/>
  <c r="F247" i="9" s="1"/>
  <c r="E247" i="9"/>
  <c r="M246" i="9"/>
  <c r="L246" i="9"/>
  <c r="F246" i="9"/>
  <c r="E246" i="9"/>
  <c r="M245" i="9"/>
  <c r="L245" i="9"/>
  <c r="F245" i="9" s="1"/>
  <c r="E245" i="9"/>
  <c r="M244" i="9"/>
  <c r="L244" i="9"/>
  <c r="E244" i="9"/>
  <c r="M243" i="9"/>
  <c r="L243" i="9"/>
  <c r="E243" i="9"/>
  <c r="M242" i="9"/>
  <c r="F242" i="9" s="1"/>
  <c r="L242" i="9"/>
  <c r="E242" i="9"/>
  <c r="B242" i="9"/>
  <c r="M241" i="9"/>
  <c r="L241" i="9"/>
  <c r="F241" i="9"/>
  <c r="E241" i="9"/>
  <c r="B241" i="9" s="1"/>
  <c r="M240" i="9"/>
  <c r="F240" i="9" s="1"/>
  <c r="L240" i="9"/>
  <c r="E240" i="9"/>
  <c r="B240" i="9"/>
  <c r="M239" i="9"/>
  <c r="L239" i="9"/>
  <c r="F239" i="9" s="1"/>
  <c r="B239" i="9" s="1"/>
  <c r="E239" i="9"/>
  <c r="M238" i="9"/>
  <c r="L238" i="9"/>
  <c r="F238" i="9"/>
  <c r="E238" i="9"/>
  <c r="M237" i="9"/>
  <c r="L237" i="9"/>
  <c r="F237" i="9"/>
  <c r="E237" i="9"/>
  <c r="M236" i="9"/>
  <c r="L236" i="9"/>
  <c r="F236" i="9" s="1"/>
  <c r="B236" i="9" s="1"/>
  <c r="E236" i="9"/>
  <c r="M235" i="9"/>
  <c r="L235" i="9"/>
  <c r="F235" i="9" s="1"/>
  <c r="B235" i="9" s="1"/>
  <c r="E235" i="9"/>
  <c r="M234" i="9"/>
  <c r="F234" i="9" s="1"/>
  <c r="L234" i="9"/>
  <c r="E234" i="9"/>
  <c r="B234" i="9" s="1"/>
  <c r="M233" i="9"/>
  <c r="F233" i="9" s="1"/>
  <c r="L233" i="9"/>
  <c r="E233" i="9"/>
  <c r="M232" i="9"/>
  <c r="F232" i="9" s="1"/>
  <c r="B232" i="9" s="1"/>
  <c r="L232" i="9"/>
  <c r="E232" i="9"/>
  <c r="M231" i="9"/>
  <c r="L231" i="9"/>
  <c r="F231" i="9" s="1"/>
  <c r="E231" i="9"/>
  <c r="B231" i="9" s="1"/>
  <c r="M230" i="9"/>
  <c r="F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F173" i="9"/>
  <c r="H172" i="9"/>
  <c r="G172" i="9"/>
  <c r="E172" i="9" s="1"/>
  <c r="B172" i="9" s="1"/>
  <c r="F172" i="9"/>
  <c r="H171" i="9"/>
  <c r="E171" i="9" s="1"/>
  <c r="G171" i="9"/>
  <c r="F171" i="9"/>
  <c r="H170" i="9"/>
  <c r="G170" i="9"/>
  <c r="E170" i="9" s="1"/>
  <c r="B170" i="9" s="1"/>
  <c r="F170" i="9"/>
  <c r="H169" i="9"/>
  <c r="G169" i="9"/>
  <c r="F169" i="9"/>
  <c r="H168" i="9"/>
  <c r="G168" i="9"/>
  <c r="E168" i="9" s="1"/>
  <c r="B168" i="9" s="1"/>
  <c r="F168" i="9"/>
  <c r="H167" i="9"/>
  <c r="G167" i="9"/>
  <c r="F167" i="9"/>
  <c r="E167" i="9"/>
  <c r="B167" i="9" s="1"/>
  <c r="H166" i="9"/>
  <c r="G166" i="9"/>
  <c r="F166" i="9"/>
  <c r="E166" i="9"/>
  <c r="H165" i="9"/>
  <c r="G165" i="9"/>
  <c r="E165" i="9" s="1"/>
  <c r="F165" i="9"/>
  <c r="B165" i="9" s="1"/>
  <c r="H164" i="9"/>
  <c r="G164" i="9"/>
  <c r="F164" i="9"/>
  <c r="E164" i="9"/>
  <c r="B164" i="9" s="1"/>
  <c r="H163" i="9"/>
  <c r="E163" i="9" s="1"/>
  <c r="B163" i="9" s="1"/>
  <c r="G163" i="9"/>
  <c r="F163" i="9"/>
  <c r="H162" i="9"/>
  <c r="G162" i="9"/>
  <c r="F162" i="9"/>
  <c r="E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E155" i="9" s="1"/>
  <c r="B155" i="9" s="1"/>
  <c r="F155" i="9"/>
  <c r="H154" i="9"/>
  <c r="E154" i="9" s="1"/>
  <c r="G154" i="9"/>
  <c r="F154" i="9"/>
  <c r="B154" i="9"/>
  <c r="H153" i="9"/>
  <c r="E153" i="9" s="1"/>
  <c r="B153" i="9" s="1"/>
  <c r="G153" i="9"/>
  <c r="F153" i="9"/>
  <c r="H152" i="9"/>
  <c r="G152" i="9"/>
  <c r="E152" i="9" s="1"/>
  <c r="F152" i="9"/>
  <c r="B152" i="9"/>
  <c r="H151" i="9"/>
  <c r="G151" i="9"/>
  <c r="F151" i="9"/>
  <c r="E151" i="9"/>
  <c r="B151" i="9" s="1"/>
  <c r="H150" i="9"/>
  <c r="E150" i="9" s="1"/>
  <c r="G150" i="9"/>
  <c r="F150" i="9"/>
  <c r="H149" i="9"/>
  <c r="G149" i="9"/>
  <c r="E149" i="9" s="1"/>
  <c r="B149" i="9" s="1"/>
  <c r="F149" i="9"/>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B144" i="9"/>
  <c r="H143" i="9"/>
  <c r="G143" i="9"/>
  <c r="F143" i="9"/>
  <c r="E143" i="9"/>
  <c r="B143" i="9" s="1"/>
  <c r="H142" i="9"/>
  <c r="E142" i="9" s="1"/>
  <c r="G142" i="9"/>
  <c r="F142" i="9"/>
  <c r="H141" i="9"/>
  <c r="G141" i="9"/>
  <c r="E141" i="9" s="1"/>
  <c r="B141" i="9" s="1"/>
  <c r="F141" i="9"/>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B136" i="9"/>
  <c r="H135" i="9"/>
  <c r="G135" i="9"/>
  <c r="F135" i="9"/>
  <c r="E135" i="9"/>
  <c r="B135" i="9" s="1"/>
  <c r="H134" i="9"/>
  <c r="E134" i="9" s="1"/>
  <c r="G134" i="9"/>
  <c r="F134" i="9"/>
  <c r="H133" i="9"/>
  <c r="G133" i="9"/>
  <c r="E133" i="9" s="1"/>
  <c r="B133" i="9" s="1"/>
  <c r="F133" i="9"/>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B128" i="9"/>
  <c r="H127" i="9"/>
  <c r="G127" i="9"/>
  <c r="F127" i="9"/>
  <c r="E127" i="9"/>
  <c r="B127" i="9" s="1"/>
  <c r="H126" i="9"/>
  <c r="E126" i="9" s="1"/>
  <c r="G126" i="9"/>
  <c r="F126" i="9"/>
  <c r="H125" i="9"/>
  <c r="G125" i="9"/>
  <c r="E125" i="9" s="1"/>
  <c r="B125" i="9" s="1"/>
  <c r="F125" i="9"/>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B120" i="9"/>
  <c r="H119" i="9"/>
  <c r="G119" i="9"/>
  <c r="F119" i="9"/>
  <c r="E119" i="9"/>
  <c r="B119" i="9" s="1"/>
  <c r="H118" i="9"/>
  <c r="E118" i="9" s="1"/>
  <c r="G118" i="9"/>
  <c r="F118" i="9"/>
  <c r="H117" i="9"/>
  <c r="G117" i="9"/>
  <c r="E117" i="9" s="1"/>
  <c r="B117" i="9" s="1"/>
  <c r="F117" i="9"/>
  <c r="H116" i="9"/>
  <c r="G116" i="9"/>
  <c r="E116" i="9" s="1"/>
  <c r="B116" i="9" s="1"/>
  <c r="F116" i="9"/>
  <c r="H115" i="9"/>
  <c r="G115" i="9"/>
  <c r="F115" i="9"/>
  <c r="H114" i="9"/>
  <c r="E114" i="9" s="1"/>
  <c r="G114" i="9"/>
  <c r="F114" i="9"/>
  <c r="B114" i="9"/>
  <c r="H113" i="9"/>
  <c r="G113" i="9"/>
  <c r="F113" i="9"/>
  <c r="E113" i="9"/>
  <c r="B113" i="9" s="1"/>
  <c r="H112" i="9"/>
  <c r="G112" i="9"/>
  <c r="E112" i="9" s="1"/>
  <c r="F112" i="9"/>
  <c r="B112" i="9"/>
  <c r="H111" i="9"/>
  <c r="G111" i="9"/>
  <c r="F111" i="9"/>
  <c r="E111" i="9"/>
  <c r="B111" i="9" s="1"/>
  <c r="H110" i="9"/>
  <c r="E110" i="9" s="1"/>
  <c r="G110" i="9"/>
  <c r="F110" i="9"/>
  <c r="H109" i="9"/>
  <c r="G109" i="9"/>
  <c r="E109" i="9" s="1"/>
  <c r="B109" i="9" s="1"/>
  <c r="F109" i="9"/>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B104" i="9"/>
  <c r="H103" i="9"/>
  <c r="G103" i="9"/>
  <c r="F103" i="9"/>
  <c r="E103" i="9"/>
  <c r="B103" i="9" s="1"/>
  <c r="H102" i="9"/>
  <c r="E102" i="9" s="1"/>
  <c r="G102" i="9"/>
  <c r="F102" i="9"/>
  <c r="H101" i="9"/>
  <c r="G101" i="9"/>
  <c r="E101" i="9" s="1"/>
  <c r="B101" i="9" s="1"/>
  <c r="F101" i="9"/>
  <c r="H100" i="9"/>
  <c r="G100" i="9"/>
  <c r="E100" i="9" s="1"/>
  <c r="B100" i="9" s="1"/>
  <c r="F100" i="9"/>
  <c r="H99" i="9"/>
  <c r="G99" i="9"/>
  <c r="E99" i="9" s="1"/>
  <c r="B99" i="9" s="1"/>
  <c r="F99" i="9"/>
  <c r="H98" i="9"/>
  <c r="E98" i="9" s="1"/>
  <c r="G98" i="9"/>
  <c r="F98" i="9"/>
  <c r="B98" i="9"/>
  <c r="H97" i="9"/>
  <c r="G97" i="9"/>
  <c r="F97" i="9"/>
  <c r="E97" i="9"/>
  <c r="B97" i="9" s="1"/>
  <c r="H96" i="9"/>
  <c r="G96" i="9"/>
  <c r="E96" i="9" s="1"/>
  <c r="F96" i="9"/>
  <c r="B96" i="9"/>
  <c r="H95" i="9"/>
  <c r="G95" i="9"/>
  <c r="F95" i="9"/>
  <c r="E95" i="9"/>
  <c r="B95" i="9" s="1"/>
  <c r="H94" i="9"/>
  <c r="E94" i="9" s="1"/>
  <c r="G94" i="9"/>
  <c r="F94" i="9"/>
  <c r="H93" i="9"/>
  <c r="G93" i="9"/>
  <c r="E93" i="9" s="1"/>
  <c r="B93" i="9" s="1"/>
  <c r="F93" i="9"/>
  <c r="H92" i="9"/>
  <c r="G92" i="9"/>
  <c r="E92" i="9" s="1"/>
  <c r="B92" i="9" s="1"/>
  <c r="F92" i="9"/>
  <c r="H91" i="9"/>
  <c r="G91" i="9"/>
  <c r="E91" i="9" s="1"/>
  <c r="B91" i="9" s="1"/>
  <c r="F91" i="9"/>
  <c r="H90" i="9"/>
  <c r="E90" i="9" s="1"/>
  <c r="G90" i="9"/>
  <c r="F90" i="9"/>
  <c r="B90" i="9"/>
  <c r="H89" i="9"/>
  <c r="G89" i="9"/>
  <c r="F89" i="9"/>
  <c r="E89" i="9"/>
  <c r="B89" i="9" s="1"/>
  <c r="H88" i="9"/>
  <c r="G88" i="9"/>
  <c r="E88" i="9" s="1"/>
  <c r="F88" i="9"/>
  <c r="B88" i="9"/>
  <c r="H87" i="9"/>
  <c r="G87" i="9"/>
  <c r="F87" i="9"/>
  <c r="E87" i="9"/>
  <c r="B87" i="9" s="1"/>
  <c r="H86" i="9"/>
  <c r="E86" i="9" s="1"/>
  <c r="G86" i="9"/>
  <c r="F86" i="9"/>
  <c r="H85" i="9"/>
  <c r="G85" i="9"/>
  <c r="E85" i="9" s="1"/>
  <c r="B85" i="9" s="1"/>
  <c r="F85" i="9"/>
  <c r="H84" i="9"/>
  <c r="G84" i="9"/>
  <c r="E84" i="9" s="1"/>
  <c r="B84" i="9" s="1"/>
  <c r="F84" i="9"/>
  <c r="H83" i="9"/>
  <c r="G83" i="9"/>
  <c r="F83" i="9"/>
  <c r="H82" i="9"/>
  <c r="E82" i="9" s="1"/>
  <c r="G82" i="9"/>
  <c r="F82" i="9"/>
  <c r="B82" i="9"/>
  <c r="H81" i="9"/>
  <c r="G81" i="9"/>
  <c r="F81" i="9"/>
  <c r="E81" i="9"/>
  <c r="B81" i="9" s="1"/>
  <c r="H80" i="9"/>
  <c r="G80" i="9"/>
  <c r="E80" i="9" s="1"/>
  <c r="F80" i="9"/>
  <c r="B80" i="9"/>
  <c r="H79" i="9"/>
  <c r="G79" i="9"/>
  <c r="F79" i="9"/>
  <c r="E79" i="9"/>
  <c r="B79" i="9" s="1"/>
  <c r="H78" i="9"/>
  <c r="E78" i="9" s="1"/>
  <c r="G78" i="9"/>
  <c r="F78" i="9"/>
  <c r="H77" i="9"/>
  <c r="G77" i="9"/>
  <c r="E77" i="9" s="1"/>
  <c r="B77" i="9" s="1"/>
  <c r="F77" i="9"/>
  <c r="H76" i="9"/>
  <c r="G76" i="9"/>
  <c r="E76" i="9" s="1"/>
  <c r="B76" i="9" s="1"/>
  <c r="F76" i="9"/>
  <c r="H75" i="9"/>
  <c r="G75" i="9"/>
  <c r="E75" i="9" s="1"/>
  <c r="B75" i="9" s="1"/>
  <c r="F75" i="9"/>
  <c r="H74" i="9"/>
  <c r="E74" i="9" s="1"/>
  <c r="G74" i="9"/>
  <c r="F74" i="9"/>
  <c r="B74" i="9"/>
  <c r="H73" i="9"/>
  <c r="G73" i="9"/>
  <c r="F73" i="9"/>
  <c r="E73" i="9"/>
  <c r="B73" i="9" s="1"/>
  <c r="H72" i="9"/>
  <c r="G72" i="9"/>
  <c r="E72" i="9" s="1"/>
  <c r="F72" i="9"/>
  <c r="B72" i="9"/>
  <c r="H71" i="9"/>
  <c r="G71" i="9"/>
  <c r="F71" i="9"/>
  <c r="E71" i="9"/>
  <c r="B71" i="9" s="1"/>
  <c r="H70" i="9"/>
  <c r="E70" i="9" s="1"/>
  <c r="G70" i="9"/>
  <c r="F70" i="9"/>
  <c r="H69" i="9"/>
  <c r="G69" i="9"/>
  <c r="F69" i="9"/>
  <c r="H68" i="9"/>
  <c r="G68" i="9"/>
  <c r="E68" i="9" s="1"/>
  <c r="B68" i="9" s="1"/>
  <c r="F68" i="9"/>
  <c r="H67" i="9"/>
  <c r="G67" i="9"/>
  <c r="E67" i="9" s="1"/>
  <c r="B67" i="9" s="1"/>
  <c r="F67" i="9"/>
  <c r="H66" i="9"/>
  <c r="E66" i="9" s="1"/>
  <c r="G66" i="9"/>
  <c r="F66" i="9"/>
  <c r="B66" i="9"/>
  <c r="H65" i="9"/>
  <c r="G65" i="9"/>
  <c r="F65" i="9"/>
  <c r="E65" i="9"/>
  <c r="B65" i="9" s="1"/>
  <c r="H64" i="9"/>
  <c r="G64" i="9"/>
  <c r="F64" i="9"/>
  <c r="H63" i="9"/>
  <c r="E63" i="9" s="1"/>
  <c r="B63" i="9" s="1"/>
  <c r="G63" i="9"/>
  <c r="F63" i="9"/>
  <c r="H62" i="9"/>
  <c r="E62" i="9" s="1"/>
  <c r="G62" i="9"/>
  <c r="F62" i="9"/>
  <c r="H61" i="9"/>
  <c r="G61" i="9"/>
  <c r="E61" i="9" s="1"/>
  <c r="B61" i="9" s="1"/>
  <c r="F61" i="9"/>
  <c r="H60" i="9"/>
  <c r="G60" i="9"/>
  <c r="E60" i="9" s="1"/>
  <c r="B60" i="9" s="1"/>
  <c r="F60" i="9"/>
  <c r="H59" i="9"/>
  <c r="G59" i="9"/>
  <c r="E59" i="9" s="1"/>
  <c r="B59" i="9" s="1"/>
  <c r="F59" i="9"/>
  <c r="H58" i="9"/>
  <c r="E58" i="9" s="1"/>
  <c r="G58" i="9"/>
  <c r="F58" i="9"/>
  <c r="B58" i="9"/>
  <c r="H57" i="9"/>
  <c r="G57" i="9"/>
  <c r="F57" i="9"/>
  <c r="E57" i="9"/>
  <c r="B57" i="9" s="1"/>
  <c r="H56" i="9"/>
  <c r="G56" i="9"/>
  <c r="E56" i="9" s="1"/>
  <c r="F56" i="9"/>
  <c r="B56" i="9"/>
  <c r="H55" i="9"/>
  <c r="G55" i="9"/>
  <c r="F55" i="9"/>
  <c r="E55" i="9"/>
  <c r="B55" i="9" s="1"/>
  <c r="H54" i="9"/>
  <c r="E54" i="9" s="1"/>
  <c r="G54" i="9"/>
  <c r="F54" i="9"/>
  <c r="H53" i="9"/>
  <c r="G53" i="9"/>
  <c r="F53" i="9"/>
  <c r="H52" i="9"/>
  <c r="G52" i="9"/>
  <c r="F52" i="9"/>
  <c r="H51" i="9"/>
  <c r="G51" i="9"/>
  <c r="E51" i="9" s="1"/>
  <c r="B51" i="9" s="1"/>
  <c r="F51" i="9"/>
  <c r="H50" i="9"/>
  <c r="E50" i="9" s="1"/>
  <c r="G50" i="9"/>
  <c r="F50" i="9"/>
  <c r="B50" i="9"/>
  <c r="H49" i="9"/>
  <c r="E49" i="9" s="1"/>
  <c r="B49" i="9" s="1"/>
  <c r="G49" i="9"/>
  <c r="F49" i="9"/>
  <c r="H48" i="9"/>
  <c r="G48" i="9"/>
  <c r="F48" i="9"/>
  <c r="H47" i="9"/>
  <c r="G47" i="9"/>
  <c r="F47" i="9"/>
  <c r="E47" i="9"/>
  <c r="B47" i="9" s="1"/>
  <c r="H46" i="9"/>
  <c r="E46" i="9" s="1"/>
  <c r="G46" i="9"/>
  <c r="F46" i="9"/>
  <c r="H45" i="9"/>
  <c r="G45" i="9"/>
  <c r="E45" i="9" s="1"/>
  <c r="B45" i="9" s="1"/>
  <c r="F45" i="9"/>
  <c r="H44" i="9"/>
  <c r="G44" i="9"/>
  <c r="E44" i="9" s="1"/>
  <c r="B44" i="9" s="1"/>
  <c r="F44" i="9"/>
  <c r="H43" i="9"/>
  <c r="G43" i="9"/>
  <c r="E43" i="9" s="1"/>
  <c r="B43" i="9" s="1"/>
  <c r="F43" i="9"/>
  <c r="H42" i="9"/>
  <c r="E42" i="9" s="1"/>
  <c r="G42" i="9"/>
  <c r="F42" i="9"/>
  <c r="B42" i="9" s="1"/>
  <c r="H41" i="9"/>
  <c r="E41" i="9" s="1"/>
  <c r="B41" i="9" s="1"/>
  <c r="G41" i="9"/>
  <c r="F41" i="9"/>
  <c r="H40" i="9"/>
  <c r="G40" i="9"/>
  <c r="E40" i="9" s="1"/>
  <c r="F40" i="9"/>
  <c r="B40" i="9"/>
  <c r="H39" i="9"/>
  <c r="G39" i="9"/>
  <c r="F39" i="9"/>
  <c r="E39" i="9"/>
  <c r="B39" i="9" s="1"/>
  <c r="H38" i="9"/>
  <c r="E38" i="9" s="1"/>
  <c r="G38" i="9"/>
  <c r="F38" i="9"/>
  <c r="H37" i="9"/>
  <c r="G37" i="9"/>
  <c r="F37" i="9"/>
  <c r="H36" i="9"/>
  <c r="G36" i="9"/>
  <c r="E36" i="9" s="1"/>
  <c r="B36" i="9" s="1"/>
  <c r="F36" i="9"/>
  <c r="H35" i="9"/>
  <c r="G35" i="9"/>
  <c r="F35" i="9"/>
  <c r="E35" i="9"/>
  <c r="B35" i="9" s="1"/>
  <c r="H34" i="9"/>
  <c r="E34" i="9" s="1"/>
  <c r="G34" i="9"/>
  <c r="F34" i="9"/>
  <c r="B34" i="9" s="1"/>
  <c r="H33" i="9"/>
  <c r="G33" i="9"/>
  <c r="F33" i="9"/>
  <c r="E33" i="9"/>
  <c r="B33" i="9" s="1"/>
  <c r="H32" i="9"/>
  <c r="G32" i="9"/>
  <c r="E32" i="9" s="1"/>
  <c r="F32" i="9"/>
  <c r="B32" i="9"/>
  <c r="H31" i="9"/>
  <c r="G31" i="9"/>
  <c r="F31" i="9"/>
  <c r="H30" i="9"/>
  <c r="E30" i="9" s="1"/>
  <c r="G30" i="9"/>
  <c r="F30" i="9"/>
  <c r="H29" i="9"/>
  <c r="G29" i="9"/>
  <c r="F29" i="9"/>
  <c r="E29" i="9"/>
  <c r="B29" i="9" s="1"/>
  <c r="H28" i="9"/>
  <c r="G28" i="9"/>
  <c r="F28" i="9"/>
  <c r="H27" i="9"/>
  <c r="G27" i="9"/>
  <c r="F27" i="9"/>
  <c r="E27" i="9"/>
  <c r="B27" i="9" s="1"/>
  <c r="H26" i="9"/>
  <c r="E26" i="9" s="1"/>
  <c r="G26" i="9"/>
  <c r="F26" i="9"/>
  <c r="H25" i="9"/>
  <c r="E25" i="9" s="1"/>
  <c r="B25" i="9" s="1"/>
  <c r="G25" i="9"/>
  <c r="F25" i="9"/>
  <c r="F24" i="9"/>
  <c r="F4" i="9"/>
  <c r="O3" i="9"/>
  <c r="I3" i="9"/>
  <c r="H3" i="9"/>
  <c r="G3" i="9"/>
  <c r="D104" i="8"/>
  <c r="I41" i="3" s="1"/>
  <c r="D97" i="8"/>
  <c r="D92" i="8"/>
  <c r="D87" i="8"/>
  <c r="D82" i="8"/>
  <c r="D77" i="8"/>
  <c r="D72" i="8"/>
  <c r="D67" i="8"/>
  <c r="D62" i="8"/>
  <c r="D57" i="8"/>
  <c r="D52" i="8"/>
  <c r="D51" i="8"/>
  <c r="C1627" i="1" s="1"/>
  <c r="D46" i="8"/>
  <c r="D37" i="8"/>
  <c r="D27" i="8"/>
  <c r="D25" i="8" s="1"/>
  <c r="C1601" i="1" s="1"/>
  <c r="D18" i="8"/>
  <c r="D8" i="8"/>
  <c r="E44" i="7"/>
  <c r="D44" i="7"/>
  <c r="E39" i="7"/>
  <c r="E38" i="7" s="1"/>
  <c r="D39" i="7"/>
  <c r="D38" i="7"/>
  <c r="H35" i="3" s="1"/>
  <c r="E30" i="7"/>
  <c r="D30" i="7"/>
  <c r="E23" i="7"/>
  <c r="D23" i="7"/>
  <c r="D22" i="7" s="1"/>
  <c r="H34" i="3" s="1"/>
  <c r="E22" i="7"/>
  <c r="E14" i="7"/>
  <c r="D14" i="7"/>
  <c r="E7" i="7"/>
  <c r="E6" i="7" s="1"/>
  <c r="D7" i="7"/>
  <c r="E5"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1477" i="1" s="1"/>
  <c r="D82" i="6"/>
  <c r="F81" i="6"/>
  <c r="F80" i="6"/>
  <c r="F79" i="6"/>
  <c r="F78" i="6"/>
  <c r="F77" i="6"/>
  <c r="F76" i="6"/>
  <c r="F75" i="6"/>
  <c r="E75" i="6"/>
  <c r="D75" i="6"/>
  <c r="F74" i="6"/>
  <c r="F73" i="6"/>
  <c r="F72" i="6"/>
  <c r="F71" i="6"/>
  <c r="F70" i="6"/>
  <c r="F69" i="6"/>
  <c r="F68" i="6"/>
  <c r="F67" i="6"/>
  <c r="F66" i="6"/>
  <c r="E66" i="6"/>
  <c r="D1461" i="1" s="1"/>
  <c r="D66" i="6"/>
  <c r="F65" i="6"/>
  <c r="F64" i="6"/>
  <c r="F63" i="6"/>
  <c r="F62" i="6"/>
  <c r="E61" i="6"/>
  <c r="D61" i="6"/>
  <c r="F61" i="6" s="1"/>
  <c r="F60" i="6"/>
  <c r="F59" i="6"/>
  <c r="F58" i="6"/>
  <c r="F57" i="6"/>
  <c r="F56" i="6"/>
  <c r="F55" i="6"/>
  <c r="F54" i="6"/>
  <c r="E54" i="6"/>
  <c r="D54" i="6"/>
  <c r="F53" i="6"/>
  <c r="F52" i="6"/>
  <c r="F51" i="6"/>
  <c r="E50" i="6"/>
  <c r="D1445" i="1" s="1"/>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E337" i="9" s="1"/>
  <c r="B337" i="9"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4" i="9" s="1"/>
  <c r="F149" i="5"/>
  <c r="F148" i="5"/>
  <c r="D147" i="5"/>
  <c r="F147" i="5" s="1"/>
  <c r="F146" i="5"/>
  <c r="F145" i="5"/>
  <c r="F144"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E428" i="4"/>
  <c r="D428" i="4"/>
  <c r="E427" i="4"/>
  <c r="D427" i="4"/>
  <c r="E426" i="4"/>
  <c r="F426" i="4"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6" i="4"/>
  <c r="F365" i="4"/>
  <c r="F364" i="4"/>
  <c r="F363" i="4"/>
  <c r="E362" i="4"/>
  <c r="E361" i="4" s="1"/>
  <c r="D362" i="4"/>
  <c r="D361"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D274" i="4"/>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E141" i="4"/>
  <c r="E140" i="4" s="1"/>
  <c r="D141" i="4"/>
  <c r="F141" i="4" s="1"/>
  <c r="D140" i="4"/>
  <c r="F140" i="4" s="1"/>
  <c r="F139" i="4"/>
  <c r="F138" i="4"/>
  <c r="F137" i="4"/>
  <c r="F136" i="4"/>
  <c r="F135" i="4"/>
  <c r="E135" i="4"/>
  <c r="D135" i="4"/>
  <c r="D134" i="4" s="1"/>
  <c r="F134" i="4"/>
  <c r="E134" i="4"/>
  <c r="F133" i="4"/>
  <c r="F132" i="4"/>
  <c r="F131" i="4"/>
  <c r="F130" i="4"/>
  <c r="E129" i="4"/>
  <c r="D129" i="4"/>
  <c r="F129" i="4" s="1"/>
  <c r="F128" i="4"/>
  <c r="F127" i="4"/>
  <c r="E126" i="4"/>
  <c r="F126" i="4" s="1"/>
  <c r="D126" i="4"/>
  <c r="F124" i="4"/>
  <c r="F123" i="4"/>
  <c r="F122" i="4"/>
  <c r="F121" i="4"/>
  <c r="E120" i="4"/>
  <c r="D116" i="1"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H78" i="1"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E58" i="4"/>
  <c r="F58" i="4" s="1"/>
  <c r="D58" i="4"/>
  <c r="F57" i="4"/>
  <c r="F56" i="4"/>
  <c r="F55" i="4"/>
  <c r="F54" i="4"/>
  <c r="E53" i="4"/>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3" i="1" s="1"/>
  <c r="D8" i="4"/>
  <c r="D7" i="4"/>
  <c r="G41" i="3"/>
  <c r="B41" i="3"/>
  <c r="G40" i="3"/>
  <c r="B40" i="3"/>
  <c r="G39" i="3"/>
  <c r="B39" i="3"/>
  <c r="H38" i="3"/>
  <c r="G38" i="3"/>
  <c r="B38" i="3"/>
  <c r="I36" i="3"/>
  <c r="H36" i="3"/>
  <c r="G36" i="3"/>
  <c r="B36" i="3"/>
  <c r="I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G1684" i="1"/>
  <c r="C1684" i="1"/>
  <c r="H1684" i="1" s="1"/>
  <c r="C1683" i="1"/>
  <c r="H1683" i="1" s="1"/>
  <c r="C1682" i="1"/>
  <c r="H1682" i="1" s="1"/>
  <c r="C1681" i="1"/>
  <c r="H1679" i="1"/>
  <c r="C1679" i="1"/>
  <c r="G1679" i="1" s="1"/>
  <c r="G1678" i="1"/>
  <c r="C1678" i="1"/>
  <c r="H1678" i="1" s="1"/>
  <c r="C1677" i="1"/>
  <c r="G1677" i="1" s="1"/>
  <c r="H1676" i="1"/>
  <c r="G1676" i="1"/>
  <c r="C1676" i="1"/>
  <c r="G1675" i="1"/>
  <c r="C1675" i="1"/>
  <c r="H1675" i="1" s="1"/>
  <c r="C1674" i="1"/>
  <c r="H1674" i="1" s="1"/>
  <c r="C1673" i="1"/>
  <c r="C1672" i="1"/>
  <c r="H1672" i="1" s="1"/>
  <c r="H1671" i="1"/>
  <c r="C1671" i="1"/>
  <c r="G1671" i="1" s="1"/>
  <c r="G1670" i="1"/>
  <c r="C1670" i="1"/>
  <c r="H1670" i="1" s="1"/>
  <c r="C1669" i="1"/>
  <c r="G1669" i="1" s="1"/>
  <c r="C1668" i="1"/>
  <c r="H1668" i="1" s="1"/>
  <c r="G1667" i="1"/>
  <c r="C1667" i="1"/>
  <c r="H1667" i="1" s="1"/>
  <c r="C1666" i="1"/>
  <c r="H1666" i="1" s="1"/>
  <c r="C1665" i="1"/>
  <c r="H1664" i="1"/>
  <c r="G1664" i="1"/>
  <c r="C1664" i="1"/>
  <c r="H1663" i="1"/>
  <c r="C1663" i="1"/>
  <c r="G1663" i="1" s="1"/>
  <c r="G1662" i="1"/>
  <c r="C1662" i="1"/>
  <c r="H1662" i="1" s="1"/>
  <c r="C1661" i="1"/>
  <c r="G1661" i="1" s="1"/>
  <c r="H1660" i="1"/>
  <c r="G1660" i="1"/>
  <c r="C1660" i="1"/>
  <c r="G1659" i="1"/>
  <c r="C1659" i="1"/>
  <c r="H1659" i="1" s="1"/>
  <c r="C1658" i="1"/>
  <c r="H1658" i="1" s="1"/>
  <c r="C1657" i="1"/>
  <c r="H1656" i="1"/>
  <c r="G1656" i="1"/>
  <c r="C1656" i="1"/>
  <c r="H1655" i="1"/>
  <c r="C1655" i="1"/>
  <c r="G1655" i="1" s="1"/>
  <c r="G1654" i="1"/>
  <c r="C1654" i="1"/>
  <c r="H1654" i="1" s="1"/>
  <c r="C1653" i="1"/>
  <c r="G1653" i="1" s="1"/>
  <c r="H1652" i="1"/>
  <c r="G1652" i="1"/>
  <c r="C1652" i="1"/>
  <c r="G1651" i="1"/>
  <c r="C1651" i="1"/>
  <c r="H1651" i="1" s="1"/>
  <c r="C1650" i="1"/>
  <c r="H1650" i="1" s="1"/>
  <c r="C1649" i="1"/>
  <c r="H1648" i="1"/>
  <c r="G1648" i="1"/>
  <c r="C1648" i="1"/>
  <c r="H1647" i="1"/>
  <c r="C1647" i="1"/>
  <c r="G1647" i="1" s="1"/>
  <c r="G1646" i="1"/>
  <c r="C1646" i="1"/>
  <c r="H1646" i="1" s="1"/>
  <c r="C1645" i="1"/>
  <c r="G1645" i="1" s="1"/>
  <c r="H1644" i="1"/>
  <c r="G1644" i="1"/>
  <c r="C1644" i="1"/>
  <c r="G1643" i="1"/>
  <c r="C1643" i="1"/>
  <c r="H1643" i="1" s="1"/>
  <c r="C1642" i="1"/>
  <c r="H1642" i="1" s="1"/>
  <c r="C1641" i="1"/>
  <c r="H1640" i="1"/>
  <c r="G1640" i="1"/>
  <c r="C1640" i="1"/>
  <c r="H1639" i="1"/>
  <c r="C1639" i="1"/>
  <c r="G1639" i="1" s="1"/>
  <c r="G1638" i="1"/>
  <c r="C1638" i="1"/>
  <c r="H1638" i="1" s="1"/>
  <c r="C1637" i="1"/>
  <c r="G1637" i="1" s="1"/>
  <c r="H1636" i="1"/>
  <c r="G1636" i="1"/>
  <c r="C1636" i="1"/>
  <c r="G1635" i="1"/>
  <c r="C1635" i="1"/>
  <c r="H1635" i="1" s="1"/>
  <c r="C1634" i="1"/>
  <c r="H1634" i="1" s="1"/>
  <c r="C1633" i="1"/>
  <c r="H1632" i="1"/>
  <c r="G1632" i="1"/>
  <c r="C1632" i="1"/>
  <c r="H1631" i="1"/>
  <c r="C1631" i="1"/>
  <c r="G1631" i="1" s="1"/>
  <c r="G1630" i="1"/>
  <c r="C1630" i="1"/>
  <c r="H1630" i="1" s="1"/>
  <c r="C1629" i="1"/>
  <c r="G1629" i="1" s="1"/>
  <c r="H1628" i="1"/>
  <c r="G1628" i="1"/>
  <c r="C1628" i="1"/>
  <c r="C1626" i="1"/>
  <c r="H1626" i="1" s="1"/>
  <c r="C1625" i="1"/>
  <c r="H1624" i="1"/>
  <c r="G1624" i="1"/>
  <c r="C1624" i="1"/>
  <c r="H1623" i="1"/>
  <c r="C1623" i="1"/>
  <c r="G1623" i="1" s="1"/>
  <c r="G1622" i="1"/>
  <c r="C1622" i="1"/>
  <c r="H1622" i="1" s="1"/>
  <c r="C1619" i="1"/>
  <c r="G1618" i="1"/>
  <c r="C1618" i="1"/>
  <c r="H1618" i="1" s="1"/>
  <c r="C1617" i="1"/>
  <c r="H1616" i="1"/>
  <c r="G1616" i="1"/>
  <c r="C1616" i="1"/>
  <c r="H1615" i="1"/>
  <c r="G1615" i="1"/>
  <c r="C1615" i="1"/>
  <c r="C1614" i="1"/>
  <c r="H1613" i="1"/>
  <c r="C1613" i="1"/>
  <c r="G1613" i="1" s="1"/>
  <c r="H1612" i="1"/>
  <c r="C1612" i="1"/>
  <c r="G1612" i="1" s="1"/>
  <c r="C1611" i="1"/>
  <c r="G1610" i="1"/>
  <c r="C1610" i="1"/>
  <c r="H1610" i="1" s="1"/>
  <c r="C1609" i="1"/>
  <c r="H1608" i="1"/>
  <c r="G1608" i="1"/>
  <c r="C1608" i="1"/>
  <c r="H1607" i="1"/>
  <c r="G1607" i="1"/>
  <c r="C1607" i="1"/>
  <c r="C1606" i="1"/>
  <c r="C1605" i="1"/>
  <c r="G1605" i="1" s="1"/>
  <c r="H1604" i="1"/>
  <c r="C1604" i="1"/>
  <c r="G1604" i="1" s="1"/>
  <c r="G1602" i="1"/>
  <c r="C1602" i="1"/>
  <c r="H1602" i="1" s="1"/>
  <c r="H1600" i="1"/>
  <c r="G1600" i="1"/>
  <c r="C1600" i="1"/>
  <c r="C1599" i="1"/>
  <c r="H1599" i="1" s="1"/>
  <c r="C1598" i="1"/>
  <c r="H1597" i="1"/>
  <c r="C1597" i="1"/>
  <c r="G1597" i="1" s="1"/>
  <c r="H1596" i="1"/>
  <c r="G1596" i="1"/>
  <c r="C1596" i="1"/>
  <c r="G1595" i="1"/>
  <c r="C1595" i="1"/>
  <c r="H1595" i="1" s="1"/>
  <c r="C1594" i="1"/>
  <c r="C1593" i="1"/>
  <c r="G1593" i="1" s="1"/>
  <c r="H1592" i="1"/>
  <c r="G1592" i="1"/>
  <c r="C1592" i="1"/>
  <c r="C1591" i="1"/>
  <c r="H1591" i="1" s="1"/>
  <c r="C1590" i="1"/>
  <c r="H1589" i="1"/>
  <c r="C1589" i="1"/>
  <c r="G1589" i="1" s="1"/>
  <c r="H1588" i="1"/>
  <c r="G1588" i="1"/>
  <c r="C1588" i="1"/>
  <c r="C1587" i="1"/>
  <c r="H1587" i="1" s="1"/>
  <c r="C1586" i="1"/>
  <c r="C1585" i="1"/>
  <c r="G1585" i="1" s="1"/>
  <c r="C1583" i="1"/>
  <c r="H1581" i="1"/>
  <c r="C1581" i="1"/>
  <c r="J1580" i="1"/>
  <c r="D1580" i="1"/>
  <c r="C1580" i="1"/>
  <c r="H1579" i="1"/>
  <c r="G1579" i="1"/>
  <c r="D1579" i="1"/>
  <c r="C1579" i="1"/>
  <c r="J1579" i="1" s="1"/>
  <c r="D1578" i="1"/>
  <c r="J1578" i="1" s="1"/>
  <c r="C1578" i="1"/>
  <c r="H1577" i="1"/>
  <c r="G1577" i="1"/>
  <c r="D1577" i="1"/>
  <c r="C1577" i="1"/>
  <c r="J1577" i="1" s="1"/>
  <c r="H1576" i="1"/>
  <c r="G1576" i="1"/>
  <c r="D1576" i="1"/>
  <c r="C1576" i="1"/>
  <c r="J1575" i="1"/>
  <c r="D1575" i="1"/>
  <c r="C1575" i="1"/>
  <c r="H1574" i="1"/>
  <c r="G1574" i="1"/>
  <c r="D1574" i="1"/>
  <c r="C1574" i="1"/>
  <c r="J1574" i="1" s="1"/>
  <c r="J1573" i="1"/>
  <c r="D1573" i="1"/>
  <c r="C1573" i="1"/>
  <c r="H1572" i="1"/>
  <c r="G1572" i="1"/>
  <c r="D1572" i="1"/>
  <c r="C1572" i="1"/>
  <c r="J1572" i="1" s="1"/>
  <c r="H1571" i="1"/>
  <c r="G1571" i="1"/>
  <c r="D1571" i="1"/>
  <c r="C1571" i="1"/>
  <c r="H1570" i="1"/>
  <c r="G1570" i="1"/>
  <c r="D1570" i="1"/>
  <c r="C1570" i="1"/>
  <c r="J1569" i="1"/>
  <c r="D1569" i="1"/>
  <c r="C1569" i="1"/>
  <c r="H1568" i="1"/>
  <c r="G1568" i="1"/>
  <c r="D1568" i="1"/>
  <c r="C1568" i="1"/>
  <c r="J1568" i="1" s="1"/>
  <c r="D1567" i="1"/>
  <c r="J1567" i="1" s="1"/>
  <c r="C1567" i="1"/>
  <c r="H1566" i="1"/>
  <c r="G1566" i="1"/>
  <c r="D1566" i="1"/>
  <c r="C1566" i="1"/>
  <c r="J1566" i="1" s="1"/>
  <c r="J1565" i="1"/>
  <c r="D1565" i="1"/>
  <c r="C1565" i="1"/>
  <c r="H1564" i="1"/>
  <c r="G1564" i="1"/>
  <c r="D1564" i="1"/>
  <c r="C1564" i="1"/>
  <c r="J1564" i="1" s="1"/>
  <c r="J1563" i="1"/>
  <c r="D1563" i="1"/>
  <c r="C1563" i="1"/>
  <c r="D1562" i="1"/>
  <c r="C1562" i="1"/>
  <c r="H1561" i="1"/>
  <c r="G1561" i="1"/>
  <c r="D1561" i="1"/>
  <c r="C1561" i="1"/>
  <c r="J1561" i="1" s="1"/>
  <c r="J1560" i="1"/>
  <c r="D1560" i="1"/>
  <c r="C1560" i="1"/>
  <c r="H1559" i="1"/>
  <c r="G1559" i="1"/>
  <c r="D1559" i="1"/>
  <c r="C1559" i="1"/>
  <c r="J1559" i="1" s="1"/>
  <c r="J1558" i="1"/>
  <c r="D1558" i="1"/>
  <c r="C1558" i="1"/>
  <c r="H1557" i="1"/>
  <c r="G1557" i="1"/>
  <c r="D1557" i="1"/>
  <c r="C1557" i="1"/>
  <c r="J1557" i="1" s="1"/>
  <c r="J1556" i="1"/>
  <c r="D1556" i="1"/>
  <c r="C1556" i="1"/>
  <c r="D1555" i="1"/>
  <c r="C1555" i="1"/>
  <c r="D1554" i="1"/>
  <c r="C1554" i="1"/>
  <c r="H1553" i="1"/>
  <c r="G1553" i="1"/>
  <c r="D1553" i="1"/>
  <c r="C1553" i="1"/>
  <c r="J1553" i="1" s="1"/>
  <c r="D1552" i="1"/>
  <c r="J1552" i="1" s="1"/>
  <c r="C1552" i="1"/>
  <c r="H1551" i="1"/>
  <c r="G1551" i="1"/>
  <c r="D1551" i="1"/>
  <c r="C1551" i="1"/>
  <c r="J1551" i="1" s="1"/>
  <c r="J1550" i="1"/>
  <c r="D1550" i="1"/>
  <c r="C1550" i="1"/>
  <c r="H1549" i="1"/>
  <c r="G1549" i="1"/>
  <c r="D1549" i="1"/>
  <c r="C1549" i="1"/>
  <c r="J1549" i="1" s="1"/>
  <c r="J1548" i="1"/>
  <c r="D1548" i="1"/>
  <c r="C1548" i="1"/>
  <c r="H1547" i="1"/>
  <c r="G1547" i="1"/>
  <c r="D1547" i="1"/>
  <c r="C1547" i="1"/>
  <c r="J1547" i="1" s="1"/>
  <c r="J1546" i="1"/>
  <c r="D1546" i="1"/>
  <c r="C1546" i="1"/>
  <c r="G1546" i="1" s="1"/>
  <c r="D1545" i="1"/>
  <c r="C1545" i="1"/>
  <c r="D1544" i="1"/>
  <c r="C1544" i="1"/>
  <c r="H1544" i="1" s="1"/>
  <c r="J1543" i="1"/>
  <c r="D1543" i="1"/>
  <c r="C1543" i="1"/>
  <c r="D1542" i="1"/>
  <c r="C1542" i="1"/>
  <c r="H1542" i="1" s="1"/>
  <c r="D1541" i="1"/>
  <c r="C1541" i="1"/>
  <c r="D1540" i="1"/>
  <c r="C1540" i="1"/>
  <c r="H1540" i="1" s="1"/>
  <c r="H1539" i="1"/>
  <c r="D1539" i="1"/>
  <c r="C1539" i="1"/>
  <c r="G1539" i="1" s="1"/>
  <c r="D1538" i="1"/>
  <c r="D1537" i="1"/>
  <c r="H1535" i="1"/>
  <c r="D1535" i="1"/>
  <c r="C1535" i="1"/>
  <c r="G1535" i="1" s="1"/>
  <c r="H1534" i="1"/>
  <c r="D1534" i="1"/>
  <c r="C1534" i="1"/>
  <c r="G1534" i="1" s="1"/>
  <c r="D1533" i="1"/>
  <c r="C1533" i="1"/>
  <c r="G1533" i="1" s="1"/>
  <c r="H1532" i="1"/>
  <c r="D1532" i="1"/>
  <c r="C1532" i="1"/>
  <c r="G1532" i="1" s="1"/>
  <c r="H1531" i="1"/>
  <c r="D1531" i="1"/>
  <c r="C1531" i="1"/>
  <c r="G1531" i="1" s="1"/>
  <c r="D1530" i="1"/>
  <c r="C1530" i="1"/>
  <c r="G1530" i="1" s="1"/>
  <c r="D1529" i="1"/>
  <c r="C1529" i="1"/>
  <c r="G1529" i="1" s="1"/>
  <c r="H1528" i="1"/>
  <c r="D1528" i="1"/>
  <c r="C1528" i="1"/>
  <c r="G1528" i="1" s="1"/>
  <c r="H1527" i="1"/>
  <c r="D1527" i="1"/>
  <c r="C1527" i="1"/>
  <c r="G1527" i="1" s="1"/>
  <c r="D1526" i="1"/>
  <c r="C1526" i="1"/>
  <c r="G1526" i="1" s="1"/>
  <c r="D1525" i="1"/>
  <c r="C1525" i="1"/>
  <c r="G1525" i="1" s="1"/>
  <c r="D1524" i="1"/>
  <c r="C1524" i="1"/>
  <c r="G1524" i="1" s="1"/>
  <c r="H1523" i="1"/>
  <c r="D1523" i="1"/>
  <c r="C1523" i="1"/>
  <c r="G1523" i="1" s="1"/>
  <c r="H1522" i="1"/>
  <c r="D1522" i="1"/>
  <c r="C1522" i="1"/>
  <c r="G1522" i="1" s="1"/>
  <c r="D1521" i="1"/>
  <c r="C1521" i="1"/>
  <c r="G1521" i="1" s="1"/>
  <c r="D1520" i="1"/>
  <c r="C1520" i="1"/>
  <c r="G1520" i="1" s="1"/>
  <c r="H1519" i="1"/>
  <c r="D1519" i="1"/>
  <c r="C1519" i="1"/>
  <c r="G1519" i="1" s="1"/>
  <c r="H1518" i="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G1511" i="1" s="1"/>
  <c r="C1510" i="1"/>
  <c r="H1508" i="1"/>
  <c r="D1508" i="1"/>
  <c r="C1508" i="1"/>
  <c r="G1508" i="1" s="1"/>
  <c r="D1507" i="1"/>
  <c r="C1507" i="1"/>
  <c r="G1507" i="1" s="1"/>
  <c r="D1506" i="1"/>
  <c r="C1506" i="1"/>
  <c r="G1506" i="1" s="1"/>
  <c r="H1505" i="1"/>
  <c r="D1505" i="1"/>
  <c r="C1505" i="1"/>
  <c r="G1505" i="1" s="1"/>
  <c r="H1504" i="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H1486" i="1"/>
  <c r="D1486" i="1"/>
  <c r="C1486" i="1"/>
  <c r="G1486" i="1" s="1"/>
  <c r="H1485" i="1"/>
  <c r="D1485" i="1"/>
  <c r="C1485" i="1"/>
  <c r="G1485" i="1" s="1"/>
  <c r="D1484" i="1"/>
  <c r="C1484" i="1"/>
  <c r="G1484" i="1" s="1"/>
  <c r="D1483" i="1"/>
  <c r="C1483" i="1"/>
  <c r="G1483" i="1" s="1"/>
  <c r="H1482" i="1"/>
  <c r="D1482" i="1"/>
  <c r="C1482" i="1"/>
  <c r="G1482" i="1" s="1"/>
  <c r="H1481" i="1"/>
  <c r="D1481" i="1"/>
  <c r="C1481" i="1"/>
  <c r="G1481" i="1" s="1"/>
  <c r="D1480" i="1"/>
  <c r="C1480" i="1"/>
  <c r="G1480" i="1" s="1"/>
  <c r="D1479" i="1"/>
  <c r="C1479" i="1"/>
  <c r="G1479" i="1" s="1"/>
  <c r="D1478" i="1"/>
  <c r="C1478" i="1"/>
  <c r="G1478" i="1" s="1"/>
  <c r="C1477" i="1"/>
  <c r="D1476" i="1"/>
  <c r="C1476" i="1"/>
  <c r="G1476" i="1" s="1"/>
  <c r="H1475" i="1"/>
  <c r="D1475" i="1"/>
  <c r="C1475" i="1"/>
  <c r="G1475" i="1" s="1"/>
  <c r="H1474" i="1"/>
  <c r="D1474" i="1"/>
  <c r="C1474" i="1"/>
  <c r="G1474" i="1" s="1"/>
  <c r="D1473" i="1"/>
  <c r="C1473" i="1"/>
  <c r="G1473" i="1" s="1"/>
  <c r="D1472" i="1"/>
  <c r="C1472" i="1"/>
  <c r="G1472" i="1" s="1"/>
  <c r="H1471" i="1"/>
  <c r="D1471" i="1"/>
  <c r="C1471" i="1"/>
  <c r="G1471" i="1" s="1"/>
  <c r="H1470" i="1"/>
  <c r="D1470" i="1"/>
  <c r="C1470" i="1"/>
  <c r="G1470" i="1" s="1"/>
  <c r="D1469" i="1"/>
  <c r="C1469" i="1"/>
  <c r="G1469" i="1" s="1"/>
  <c r="D1468" i="1"/>
  <c r="C1468" i="1"/>
  <c r="G1468" i="1" s="1"/>
  <c r="D1467" i="1"/>
  <c r="C1467" i="1"/>
  <c r="G1467" i="1" s="1"/>
  <c r="H1466" i="1"/>
  <c r="D1466" i="1"/>
  <c r="C1466" i="1"/>
  <c r="G1466" i="1" s="1"/>
  <c r="H1465" i="1"/>
  <c r="D1465" i="1"/>
  <c r="C1465" i="1"/>
  <c r="G1465" i="1" s="1"/>
  <c r="D1464" i="1"/>
  <c r="C1464" i="1"/>
  <c r="G1464" i="1" s="1"/>
  <c r="D1463" i="1"/>
  <c r="C1463" i="1"/>
  <c r="G1463" i="1" s="1"/>
  <c r="H1462" i="1"/>
  <c r="D1462" i="1"/>
  <c r="C1462" i="1"/>
  <c r="G1462" i="1" s="1"/>
  <c r="H1461" i="1"/>
  <c r="C1461" i="1"/>
  <c r="G1461" i="1" s="1"/>
  <c r="D1460" i="1"/>
  <c r="C1460" i="1"/>
  <c r="G1460" i="1" s="1"/>
  <c r="H1459" i="1"/>
  <c r="D1459" i="1"/>
  <c r="C1459" i="1"/>
  <c r="G1459" i="1" s="1"/>
  <c r="H1458" i="1"/>
  <c r="D1458" i="1"/>
  <c r="C1458" i="1"/>
  <c r="G1458" i="1" s="1"/>
  <c r="D1457" i="1"/>
  <c r="C1457" i="1"/>
  <c r="G1457" i="1" s="1"/>
  <c r="H1456" i="1"/>
  <c r="D1456" i="1"/>
  <c r="C1456" i="1"/>
  <c r="G1456" i="1" s="1"/>
  <c r="H1455" i="1"/>
  <c r="D1455" i="1"/>
  <c r="C1455" i="1"/>
  <c r="G1455" i="1" s="1"/>
  <c r="D1454" i="1"/>
  <c r="C1454" i="1"/>
  <c r="G1454" i="1" s="1"/>
  <c r="D1453" i="1"/>
  <c r="C1453" i="1"/>
  <c r="G1453" i="1" s="1"/>
  <c r="H1452" i="1"/>
  <c r="D1452" i="1"/>
  <c r="C1452" i="1"/>
  <c r="G1452" i="1" s="1"/>
  <c r="H1451" i="1"/>
  <c r="D1451" i="1"/>
  <c r="C1451" i="1"/>
  <c r="G1451" i="1" s="1"/>
  <c r="D1450" i="1"/>
  <c r="C1450" i="1"/>
  <c r="G1450" i="1" s="1"/>
  <c r="D1449" i="1"/>
  <c r="C1449" i="1"/>
  <c r="G1449" i="1" s="1"/>
  <c r="D1448" i="1"/>
  <c r="C1448" i="1"/>
  <c r="G1448" i="1" s="1"/>
  <c r="H1447" i="1"/>
  <c r="D1447" i="1"/>
  <c r="C1447" i="1"/>
  <c r="G1447" i="1" s="1"/>
  <c r="H1446" i="1"/>
  <c r="D1446" i="1"/>
  <c r="C1446" i="1"/>
  <c r="G1446" i="1" s="1"/>
  <c r="C1445" i="1"/>
  <c r="H1444" i="1"/>
  <c r="D1444" i="1"/>
  <c r="C1444" i="1"/>
  <c r="G1444" i="1" s="1"/>
  <c r="H1443" i="1"/>
  <c r="D1443" i="1"/>
  <c r="C1443" i="1"/>
  <c r="G1443" i="1" s="1"/>
  <c r="D1442" i="1"/>
  <c r="C1442" i="1"/>
  <c r="H1441" i="1"/>
  <c r="D1441" i="1"/>
  <c r="C1441" i="1"/>
  <c r="G1441" i="1" s="1"/>
  <c r="H1440" i="1"/>
  <c r="D1440" i="1"/>
  <c r="C1440" i="1"/>
  <c r="G1440" i="1" s="1"/>
  <c r="D1439" i="1"/>
  <c r="C1439" i="1"/>
  <c r="G1439" i="1" s="1"/>
  <c r="D1438" i="1"/>
  <c r="C1438" i="1"/>
  <c r="H1437" i="1"/>
  <c r="D1437" i="1"/>
  <c r="C1437" i="1"/>
  <c r="G1437" i="1" s="1"/>
  <c r="H1436" i="1"/>
  <c r="D1436" i="1"/>
  <c r="C1436" i="1"/>
  <c r="G1436" i="1" s="1"/>
  <c r="D1435" i="1"/>
  <c r="C1435" i="1"/>
  <c r="G1435" i="1" s="1"/>
  <c r="D1434" i="1"/>
  <c r="C1434" i="1"/>
  <c r="D1433" i="1"/>
  <c r="C1433" i="1"/>
  <c r="G1433" i="1" s="1"/>
  <c r="H1432" i="1"/>
  <c r="D1432" i="1"/>
  <c r="C1432" i="1"/>
  <c r="G1432" i="1" s="1"/>
  <c r="H1431" i="1"/>
  <c r="D1431" i="1"/>
  <c r="C1431" i="1"/>
  <c r="G1431" i="1" s="1"/>
  <c r="H1429" i="1"/>
  <c r="D1429" i="1"/>
  <c r="C1429" i="1"/>
  <c r="G1429" i="1" s="1"/>
  <c r="H1428" i="1"/>
  <c r="D1428" i="1"/>
  <c r="C1428" i="1"/>
  <c r="G1428" i="1" s="1"/>
  <c r="D1427" i="1"/>
  <c r="C1427" i="1"/>
  <c r="H1426" i="1"/>
  <c r="D1426" i="1"/>
  <c r="C1426" i="1"/>
  <c r="G1426" i="1" s="1"/>
  <c r="H1425" i="1"/>
  <c r="D1425" i="1"/>
  <c r="C1425" i="1"/>
  <c r="G1425" i="1" s="1"/>
  <c r="D1424" i="1"/>
  <c r="C1424" i="1"/>
  <c r="G1424" i="1" s="1"/>
  <c r="D1423" i="1"/>
  <c r="C1423" i="1"/>
  <c r="H1422" i="1"/>
  <c r="D1422" i="1"/>
  <c r="C1422" i="1"/>
  <c r="G1422" i="1" s="1"/>
  <c r="H1421" i="1"/>
  <c r="D1421" i="1"/>
  <c r="C1421" i="1"/>
  <c r="G1421" i="1" s="1"/>
  <c r="D1420" i="1"/>
  <c r="C1420" i="1"/>
  <c r="G1420" i="1" s="1"/>
  <c r="D1419" i="1"/>
  <c r="C1419" i="1"/>
  <c r="D1418" i="1"/>
  <c r="C1418" i="1"/>
  <c r="G1418" i="1" s="1"/>
  <c r="H1417" i="1"/>
  <c r="D1417" i="1"/>
  <c r="C1417" i="1"/>
  <c r="G1417" i="1" s="1"/>
  <c r="H1416" i="1"/>
  <c r="D1416" i="1"/>
  <c r="C1416" i="1"/>
  <c r="G1416" i="1" s="1"/>
  <c r="D1415" i="1"/>
  <c r="C1415" i="1"/>
  <c r="D1414" i="1"/>
  <c r="C1414" i="1"/>
  <c r="G1414" i="1" s="1"/>
  <c r="H1413" i="1"/>
  <c r="D1413" i="1"/>
  <c r="C1413" i="1"/>
  <c r="G1413" i="1" s="1"/>
  <c r="H1412" i="1"/>
  <c r="D1412" i="1"/>
  <c r="C1412" i="1"/>
  <c r="G1412" i="1" s="1"/>
  <c r="D1411" i="1"/>
  <c r="C1411" i="1"/>
  <c r="H1410" i="1"/>
  <c r="D1410" i="1"/>
  <c r="C1410" i="1"/>
  <c r="G1410" i="1" s="1"/>
  <c r="H1409" i="1"/>
  <c r="D1409" i="1"/>
  <c r="C1409" i="1"/>
  <c r="G1409" i="1" s="1"/>
  <c r="D1408" i="1"/>
  <c r="C1408" i="1"/>
  <c r="G1408" i="1" s="1"/>
  <c r="D1407" i="1"/>
  <c r="C1407" i="1"/>
  <c r="H1406" i="1"/>
  <c r="D1406" i="1"/>
  <c r="C1406" i="1"/>
  <c r="G1406" i="1" s="1"/>
  <c r="H1405" i="1"/>
  <c r="D1405" i="1"/>
  <c r="C1405" i="1"/>
  <c r="G1405" i="1" s="1"/>
  <c r="D1404" i="1"/>
  <c r="C1404" i="1"/>
  <c r="G1404" i="1" s="1"/>
  <c r="D1403" i="1"/>
  <c r="C1403" i="1"/>
  <c r="D1402" i="1"/>
  <c r="C1402" i="1"/>
  <c r="G1402" i="1" s="1"/>
  <c r="H1401" i="1"/>
  <c r="D1401" i="1"/>
  <c r="C1401" i="1"/>
  <c r="G1401" i="1" s="1"/>
  <c r="D1399" i="1"/>
  <c r="C1399" i="1"/>
  <c r="G1399" i="1" s="1"/>
  <c r="H1398" i="1"/>
  <c r="D1398" i="1"/>
  <c r="C1398" i="1"/>
  <c r="G1398" i="1" s="1"/>
  <c r="H1397" i="1"/>
  <c r="D1397" i="1"/>
  <c r="C1397" i="1"/>
  <c r="G1397" i="1" s="1"/>
  <c r="D1396" i="1"/>
  <c r="C1396" i="1"/>
  <c r="D1395" i="1"/>
  <c r="C1395" i="1"/>
  <c r="G1395" i="1" s="1"/>
  <c r="H1394" i="1"/>
  <c r="D1394" i="1"/>
  <c r="C1394" i="1"/>
  <c r="G1394" i="1" s="1"/>
  <c r="H1393" i="1"/>
  <c r="D1393" i="1"/>
  <c r="C1393" i="1"/>
  <c r="G1393" i="1" s="1"/>
  <c r="D1392" i="1"/>
  <c r="C1392" i="1"/>
  <c r="H1391" i="1"/>
  <c r="D1391" i="1"/>
  <c r="C1391" i="1"/>
  <c r="G1391" i="1" s="1"/>
  <c r="H1390" i="1"/>
  <c r="D1390" i="1"/>
  <c r="C1390" i="1"/>
  <c r="G1390" i="1" s="1"/>
  <c r="D1389" i="1"/>
  <c r="C1389" i="1"/>
  <c r="G1389" i="1" s="1"/>
  <c r="D1388" i="1"/>
  <c r="C1388" i="1"/>
  <c r="H1387" i="1"/>
  <c r="D1387" i="1"/>
  <c r="C1387" i="1"/>
  <c r="G1387" i="1" s="1"/>
  <c r="H1386" i="1"/>
  <c r="D1386" i="1"/>
  <c r="C1386" i="1"/>
  <c r="G1386" i="1" s="1"/>
  <c r="D1385" i="1"/>
  <c r="C1385" i="1"/>
  <c r="G1385" i="1" s="1"/>
  <c r="D1384" i="1"/>
  <c r="C1384" i="1"/>
  <c r="D1383" i="1"/>
  <c r="C1383" i="1"/>
  <c r="G1383" i="1" s="1"/>
  <c r="H1382" i="1"/>
  <c r="D1382" i="1"/>
  <c r="C1382" i="1"/>
  <c r="G1382" i="1" s="1"/>
  <c r="H1381" i="1"/>
  <c r="D1381" i="1"/>
  <c r="C1381" i="1"/>
  <c r="G1381" i="1" s="1"/>
  <c r="D1380" i="1"/>
  <c r="C1380" i="1"/>
  <c r="D1379" i="1"/>
  <c r="C1379" i="1"/>
  <c r="G1379" i="1" s="1"/>
  <c r="H1378" i="1"/>
  <c r="D1378" i="1"/>
  <c r="C1378" i="1"/>
  <c r="G1378" i="1" s="1"/>
  <c r="H1377" i="1"/>
  <c r="D1377" i="1"/>
  <c r="C1377" i="1"/>
  <c r="G1377" i="1" s="1"/>
  <c r="D1376" i="1"/>
  <c r="C1376" i="1"/>
  <c r="H1375" i="1"/>
  <c r="D1375" i="1"/>
  <c r="C1375" i="1"/>
  <c r="G1375" i="1" s="1"/>
  <c r="H1374" i="1"/>
  <c r="D1374" i="1"/>
  <c r="C1374" i="1"/>
  <c r="G1374" i="1" s="1"/>
  <c r="D1373" i="1"/>
  <c r="C1373" i="1"/>
  <c r="G1373" i="1" s="1"/>
  <c r="D1372" i="1"/>
  <c r="C1372" i="1"/>
  <c r="H1371" i="1"/>
  <c r="D1371" i="1"/>
  <c r="C1371" i="1"/>
  <c r="G1371" i="1" s="1"/>
  <c r="H1370" i="1"/>
  <c r="D1370" i="1"/>
  <c r="C1370" i="1"/>
  <c r="G1370" i="1" s="1"/>
  <c r="D1369" i="1"/>
  <c r="C1369" i="1"/>
  <c r="G1369" i="1" s="1"/>
  <c r="D1368" i="1"/>
  <c r="C1368" i="1"/>
  <c r="D1367" i="1"/>
  <c r="C1367" i="1"/>
  <c r="G1367" i="1" s="1"/>
  <c r="H1366" i="1"/>
  <c r="D1366" i="1"/>
  <c r="C1366" i="1"/>
  <c r="G1366" i="1" s="1"/>
  <c r="H1365" i="1"/>
  <c r="D1365" i="1"/>
  <c r="C1365" i="1"/>
  <c r="G1365" i="1" s="1"/>
  <c r="D1364" i="1"/>
  <c r="C1364" i="1"/>
  <c r="D1363" i="1"/>
  <c r="C1363" i="1"/>
  <c r="G1363" i="1" s="1"/>
  <c r="H1362" i="1"/>
  <c r="D1362" i="1"/>
  <c r="C1362" i="1"/>
  <c r="G1362" i="1" s="1"/>
  <c r="H1361" i="1"/>
  <c r="D1361" i="1"/>
  <c r="C1361" i="1"/>
  <c r="G1361" i="1" s="1"/>
  <c r="D1360" i="1"/>
  <c r="C1360" i="1"/>
  <c r="H1359" i="1"/>
  <c r="D1359" i="1"/>
  <c r="C1359" i="1"/>
  <c r="G1359" i="1" s="1"/>
  <c r="H1358" i="1"/>
  <c r="D1358" i="1"/>
  <c r="C1358" i="1"/>
  <c r="G1358" i="1" s="1"/>
  <c r="D1357" i="1"/>
  <c r="C1357" i="1"/>
  <c r="G1357" i="1" s="1"/>
  <c r="D1356" i="1"/>
  <c r="C1356" i="1"/>
  <c r="H1355" i="1"/>
  <c r="D1355" i="1"/>
  <c r="C1355" i="1"/>
  <c r="G1355" i="1" s="1"/>
  <c r="H1354" i="1"/>
  <c r="D1354" i="1"/>
  <c r="C1354" i="1"/>
  <c r="G1354" i="1" s="1"/>
  <c r="D1353" i="1"/>
  <c r="C1353" i="1"/>
  <c r="G1353" i="1" s="1"/>
  <c r="D1352" i="1"/>
  <c r="C1352" i="1"/>
  <c r="D1351" i="1"/>
  <c r="C1351" i="1"/>
  <c r="G1351" i="1" s="1"/>
  <c r="H1350" i="1"/>
  <c r="D1350" i="1"/>
  <c r="C1350" i="1"/>
  <c r="G1350" i="1" s="1"/>
  <c r="H1349" i="1"/>
  <c r="D1349" i="1"/>
  <c r="C1349" i="1"/>
  <c r="G1349" i="1" s="1"/>
  <c r="D1348" i="1"/>
  <c r="C1348" i="1"/>
  <c r="D1347" i="1"/>
  <c r="C1347" i="1"/>
  <c r="G1347" i="1" s="1"/>
  <c r="H1346" i="1"/>
  <c r="D1346" i="1"/>
  <c r="C1346" i="1"/>
  <c r="G1346" i="1" s="1"/>
  <c r="H1345" i="1"/>
  <c r="D1345" i="1"/>
  <c r="C1345" i="1"/>
  <c r="G1345" i="1" s="1"/>
  <c r="D1344" i="1"/>
  <c r="C1344" i="1"/>
  <c r="H1343" i="1"/>
  <c r="D1343" i="1"/>
  <c r="C1343" i="1"/>
  <c r="G1343" i="1" s="1"/>
  <c r="H1342" i="1"/>
  <c r="D1342" i="1"/>
  <c r="C1342" i="1"/>
  <c r="G1342" i="1" s="1"/>
  <c r="D1341" i="1"/>
  <c r="C1341" i="1"/>
  <c r="G1341" i="1" s="1"/>
  <c r="D1340" i="1"/>
  <c r="C1340" i="1"/>
  <c r="H1339" i="1"/>
  <c r="D1339" i="1"/>
  <c r="C1339" i="1"/>
  <c r="G1339" i="1" s="1"/>
  <c r="H1338" i="1"/>
  <c r="D1338" i="1"/>
  <c r="C1338" i="1"/>
  <c r="G1338" i="1" s="1"/>
  <c r="D1337" i="1"/>
  <c r="C1337" i="1"/>
  <c r="G1337" i="1" s="1"/>
  <c r="D1336" i="1"/>
  <c r="C1336" i="1"/>
  <c r="D1335" i="1"/>
  <c r="C1335" i="1"/>
  <c r="G1335" i="1" s="1"/>
  <c r="H1334" i="1"/>
  <c r="D1334" i="1"/>
  <c r="C1334" i="1"/>
  <c r="G1334" i="1" s="1"/>
  <c r="H1333" i="1"/>
  <c r="D1333" i="1"/>
  <c r="C1333" i="1"/>
  <c r="G1333" i="1" s="1"/>
  <c r="D1332" i="1"/>
  <c r="C1332" i="1"/>
  <c r="D1331" i="1"/>
  <c r="C1331" i="1"/>
  <c r="G1331" i="1" s="1"/>
  <c r="H1330" i="1"/>
  <c r="D1330" i="1"/>
  <c r="C1330" i="1"/>
  <c r="G1330" i="1" s="1"/>
  <c r="H1329" i="1"/>
  <c r="D1329" i="1"/>
  <c r="C1329" i="1"/>
  <c r="G1329" i="1" s="1"/>
  <c r="D1328" i="1"/>
  <c r="C1328" i="1"/>
  <c r="H1327" i="1"/>
  <c r="D1327" i="1"/>
  <c r="C1327" i="1"/>
  <c r="G1327" i="1" s="1"/>
  <c r="H1326" i="1"/>
  <c r="D1326" i="1"/>
  <c r="C1326" i="1"/>
  <c r="G1326" i="1" s="1"/>
  <c r="D1325" i="1"/>
  <c r="C1325" i="1"/>
  <c r="G1325" i="1" s="1"/>
  <c r="D1324" i="1"/>
  <c r="C1324" i="1"/>
  <c r="H1323" i="1"/>
  <c r="D1323" i="1"/>
  <c r="C1323" i="1"/>
  <c r="G1323" i="1" s="1"/>
  <c r="H1322" i="1"/>
  <c r="D1322" i="1"/>
  <c r="C1322" i="1"/>
  <c r="G1322" i="1" s="1"/>
  <c r="D1321" i="1"/>
  <c r="C1321" i="1"/>
  <c r="G1321" i="1" s="1"/>
  <c r="D1320" i="1"/>
  <c r="C1320" i="1"/>
  <c r="D1319" i="1"/>
  <c r="C1319" i="1"/>
  <c r="G1319" i="1" s="1"/>
  <c r="H1318" i="1"/>
  <c r="D1318" i="1"/>
  <c r="C1318" i="1"/>
  <c r="G1318" i="1" s="1"/>
  <c r="H1317" i="1"/>
  <c r="D1317" i="1"/>
  <c r="C1317" i="1"/>
  <c r="G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G1305" i="1"/>
  <c r="D1305" i="1"/>
  <c r="C1305" i="1"/>
  <c r="H1305" i="1" s="1"/>
  <c r="G1304" i="1"/>
  <c r="D1304" i="1"/>
  <c r="C1304" i="1"/>
  <c r="H1304" i="1" s="1"/>
  <c r="D1303" i="1"/>
  <c r="C1303" i="1"/>
  <c r="H1303" i="1" s="1"/>
  <c r="D1302" i="1"/>
  <c r="C1302" i="1"/>
  <c r="H1302" i="1" s="1"/>
  <c r="G1301" i="1"/>
  <c r="D1301" i="1"/>
  <c r="C1301" i="1"/>
  <c r="H1301" i="1" s="1"/>
  <c r="G1300" i="1"/>
  <c r="D1300" i="1"/>
  <c r="C1300" i="1"/>
  <c r="H1300" i="1" s="1"/>
  <c r="D1299" i="1"/>
  <c r="C1299" i="1"/>
  <c r="H1299" i="1" s="1"/>
  <c r="D1298" i="1"/>
  <c r="C1298" i="1"/>
  <c r="H1298" i="1" s="1"/>
  <c r="G1297" i="1"/>
  <c r="D1297" i="1"/>
  <c r="C1297" i="1"/>
  <c r="H1297" i="1" s="1"/>
  <c r="G1296" i="1"/>
  <c r="D1296" i="1"/>
  <c r="C1296" i="1"/>
  <c r="H1296" i="1" s="1"/>
  <c r="D1295" i="1"/>
  <c r="C1295" i="1"/>
  <c r="H1295" i="1" s="1"/>
  <c r="D1294" i="1"/>
  <c r="C1294" i="1"/>
  <c r="H1294" i="1" s="1"/>
  <c r="G1293" i="1"/>
  <c r="D1293" i="1"/>
  <c r="C1293" i="1"/>
  <c r="H1293" i="1" s="1"/>
  <c r="G1292" i="1"/>
  <c r="D1292" i="1"/>
  <c r="C1292" i="1"/>
  <c r="H1292" i="1" s="1"/>
  <c r="D1291" i="1"/>
  <c r="C1291" i="1"/>
  <c r="H1291" i="1" s="1"/>
  <c r="D1290" i="1"/>
  <c r="C1290" i="1"/>
  <c r="H1290" i="1" s="1"/>
  <c r="G1289" i="1"/>
  <c r="D1289" i="1"/>
  <c r="C1289" i="1"/>
  <c r="H1289" i="1" s="1"/>
  <c r="G1288" i="1"/>
  <c r="D1288" i="1"/>
  <c r="C1288" i="1"/>
  <c r="H1288" i="1" s="1"/>
  <c r="D1287" i="1"/>
  <c r="C1287" i="1"/>
  <c r="H1287" i="1" s="1"/>
  <c r="D1286" i="1"/>
  <c r="C1286" i="1"/>
  <c r="H1286" i="1" s="1"/>
  <c r="G1285" i="1"/>
  <c r="D1285" i="1"/>
  <c r="C1285" i="1"/>
  <c r="H1285" i="1" s="1"/>
  <c r="G1284" i="1"/>
  <c r="D1284" i="1"/>
  <c r="C1284" i="1"/>
  <c r="H1284" i="1" s="1"/>
  <c r="D1283" i="1"/>
  <c r="C1283" i="1"/>
  <c r="H1283" i="1" s="1"/>
  <c r="D1282" i="1"/>
  <c r="C1282" i="1"/>
  <c r="H1282" i="1" s="1"/>
  <c r="G1281" i="1"/>
  <c r="D1281" i="1"/>
  <c r="C1281" i="1"/>
  <c r="G1280" i="1"/>
  <c r="D1280" i="1"/>
  <c r="C1280" i="1"/>
  <c r="D1279" i="1"/>
  <c r="C1279" i="1"/>
  <c r="D1278" i="1"/>
  <c r="C1278" i="1"/>
  <c r="H1278" i="1" s="1"/>
  <c r="G1277" i="1"/>
  <c r="D1277" i="1"/>
  <c r="C1277" i="1"/>
  <c r="G1276" i="1"/>
  <c r="D1276" i="1"/>
  <c r="C1276" i="1"/>
  <c r="D1275" i="1"/>
  <c r="C1275" i="1"/>
  <c r="D1274" i="1"/>
  <c r="C1274" i="1"/>
  <c r="H1274" i="1" s="1"/>
  <c r="G1273" i="1"/>
  <c r="D1273" i="1"/>
  <c r="C1273" i="1"/>
  <c r="G1272" i="1"/>
  <c r="D1272" i="1"/>
  <c r="C1272" i="1"/>
  <c r="D1271" i="1"/>
  <c r="C1271" i="1"/>
  <c r="D1270" i="1"/>
  <c r="C1270" i="1"/>
  <c r="H1270" i="1" s="1"/>
  <c r="G1269" i="1"/>
  <c r="D1269" i="1"/>
  <c r="C1269" i="1"/>
  <c r="G1268" i="1"/>
  <c r="D1268" i="1"/>
  <c r="C1268" i="1"/>
  <c r="D1267" i="1"/>
  <c r="C1267" i="1"/>
  <c r="D1266" i="1"/>
  <c r="C1266" i="1"/>
  <c r="G1265" i="1"/>
  <c r="D1265" i="1"/>
  <c r="C1265" i="1"/>
  <c r="G1264" i="1"/>
  <c r="D1264" i="1"/>
  <c r="C1264" i="1"/>
  <c r="D1263" i="1"/>
  <c r="C1263" i="1"/>
  <c r="D1262" i="1"/>
  <c r="C1262" i="1"/>
  <c r="G1261" i="1"/>
  <c r="D1261" i="1"/>
  <c r="C1261" i="1"/>
  <c r="G1260" i="1"/>
  <c r="D1260" i="1"/>
  <c r="C1260" i="1"/>
  <c r="D1259" i="1"/>
  <c r="C1259" i="1"/>
  <c r="D1258" i="1"/>
  <c r="C1258" i="1"/>
  <c r="G1257" i="1"/>
  <c r="D1257" i="1"/>
  <c r="C1257" i="1"/>
  <c r="G1256" i="1"/>
  <c r="D1256" i="1"/>
  <c r="C1256" i="1"/>
  <c r="D1255" i="1"/>
  <c r="C1255" i="1"/>
  <c r="G1253" i="1"/>
  <c r="D1253" i="1"/>
  <c r="C1253" i="1"/>
  <c r="G1252" i="1"/>
  <c r="D1252" i="1"/>
  <c r="C1252" i="1"/>
  <c r="D1251" i="1"/>
  <c r="C1251" i="1"/>
  <c r="D1250" i="1"/>
  <c r="C1250" i="1"/>
  <c r="G1249" i="1"/>
  <c r="D1249" i="1"/>
  <c r="C1249" i="1"/>
  <c r="G1248" i="1"/>
  <c r="D1248" i="1"/>
  <c r="C1248" i="1"/>
  <c r="D1247" i="1"/>
  <c r="C1247" i="1"/>
  <c r="D1246" i="1"/>
  <c r="C1246" i="1"/>
  <c r="G1245" i="1"/>
  <c r="D1245" i="1"/>
  <c r="C1245" i="1"/>
  <c r="G1244"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D1173" i="1"/>
  <c r="C1173" i="1"/>
  <c r="D1172" i="1"/>
  <c r="C1172" i="1"/>
  <c r="D1171" i="1"/>
  <c r="C1171" i="1"/>
  <c r="D1170" i="1"/>
  <c r="C1170" i="1"/>
  <c r="H1169" i="1"/>
  <c r="D1169" i="1"/>
  <c r="C1169" i="1"/>
  <c r="G1169" i="1" s="1"/>
  <c r="D1168" i="1"/>
  <c r="C1168" i="1"/>
  <c r="G1168" i="1" s="1"/>
  <c r="D1167" i="1"/>
  <c r="C1167" i="1"/>
  <c r="G1167" i="1" s="1"/>
  <c r="H1166" i="1"/>
  <c r="D1166" i="1"/>
  <c r="C1166" i="1"/>
  <c r="G1166" i="1" s="1"/>
  <c r="H1165" i="1"/>
  <c r="D1165" i="1"/>
  <c r="C1165" i="1"/>
  <c r="G1165" i="1" s="1"/>
  <c r="D1164" i="1"/>
  <c r="C1164" i="1"/>
  <c r="G1164" i="1" s="1"/>
  <c r="D1163" i="1"/>
  <c r="C1163" i="1"/>
  <c r="G1163" i="1" s="1"/>
  <c r="H1162" i="1"/>
  <c r="D1162" i="1"/>
  <c r="C1162" i="1"/>
  <c r="G1162" i="1" s="1"/>
  <c r="H1161" i="1"/>
  <c r="D1161" i="1"/>
  <c r="C1161" i="1"/>
  <c r="G1161" i="1" s="1"/>
  <c r="D1160" i="1"/>
  <c r="C1160" i="1"/>
  <c r="G1160" i="1" s="1"/>
  <c r="D1159" i="1"/>
  <c r="C1159" i="1"/>
  <c r="G1159" i="1" s="1"/>
  <c r="H1158" i="1"/>
  <c r="D1158" i="1"/>
  <c r="C1158" i="1"/>
  <c r="G1158" i="1" s="1"/>
  <c r="H1157" i="1"/>
  <c r="D1157" i="1"/>
  <c r="C1157" i="1"/>
  <c r="G1157" i="1" s="1"/>
  <c r="D1156" i="1"/>
  <c r="C1156" i="1"/>
  <c r="G1156" i="1" s="1"/>
  <c r="D1155" i="1"/>
  <c r="C1155" i="1"/>
  <c r="G1155" i="1" s="1"/>
  <c r="H1154" i="1"/>
  <c r="D1154" i="1"/>
  <c r="C1154" i="1"/>
  <c r="G1154" i="1" s="1"/>
  <c r="H1153" i="1"/>
  <c r="D1153" i="1"/>
  <c r="C1153" i="1"/>
  <c r="G1153" i="1" s="1"/>
  <c r="C1152" i="1"/>
  <c r="H1151" i="1"/>
  <c r="D1151" i="1"/>
  <c r="C1151" i="1"/>
  <c r="G1151" i="1" s="1"/>
  <c r="H1150" i="1"/>
  <c r="D1150" i="1"/>
  <c r="C1150" i="1"/>
  <c r="G1150" i="1" s="1"/>
  <c r="D1149" i="1"/>
  <c r="C1149" i="1"/>
  <c r="G1149" i="1" s="1"/>
  <c r="D1148" i="1"/>
  <c r="C1148" i="1"/>
  <c r="G1148" i="1" s="1"/>
  <c r="H1147" i="1"/>
  <c r="D1147" i="1"/>
  <c r="C1147" i="1"/>
  <c r="G1147" i="1" s="1"/>
  <c r="H1146" i="1"/>
  <c r="D1146" i="1"/>
  <c r="C1146" i="1"/>
  <c r="G1146" i="1" s="1"/>
  <c r="D1145" i="1"/>
  <c r="C1145" i="1"/>
  <c r="G1145" i="1" s="1"/>
  <c r="D1144" i="1"/>
  <c r="C1144" i="1"/>
  <c r="G1144" i="1" s="1"/>
  <c r="H1143" i="1"/>
  <c r="D1143" i="1"/>
  <c r="C1143" i="1"/>
  <c r="G1143" i="1" s="1"/>
  <c r="H1142" i="1"/>
  <c r="D1142" i="1"/>
  <c r="C1142" i="1"/>
  <c r="G1142" i="1" s="1"/>
  <c r="D1141" i="1"/>
  <c r="C1141" i="1"/>
  <c r="G1141" i="1" s="1"/>
  <c r="D1140" i="1"/>
  <c r="H1139" i="1"/>
  <c r="D1139" i="1"/>
  <c r="C1139" i="1"/>
  <c r="G1139" i="1" s="1"/>
  <c r="H1138" i="1"/>
  <c r="D1138" i="1"/>
  <c r="C1138" i="1"/>
  <c r="G1138" i="1" s="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D1017" i="1"/>
  <c r="G1016" i="1"/>
  <c r="D1016" i="1"/>
  <c r="C1016" i="1"/>
  <c r="H1016" i="1" s="1"/>
  <c r="G1015" i="1"/>
  <c r="D1015" i="1"/>
  <c r="C1015" i="1"/>
  <c r="H1015" i="1" s="1"/>
  <c r="G1014" i="1"/>
  <c r="D1014" i="1"/>
  <c r="C1014" i="1"/>
  <c r="H1014" i="1" s="1"/>
  <c r="G1013" i="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H742" i="1" s="1"/>
  <c r="G741" i="1"/>
  <c r="D741" i="1"/>
  <c r="C741" i="1"/>
  <c r="H741" i="1" s="1"/>
  <c r="D740" i="1"/>
  <c r="G740" i="1" s="1"/>
  <c r="C740" i="1"/>
  <c r="D739" i="1"/>
  <c r="C739" i="1"/>
  <c r="H739" i="1" s="1"/>
  <c r="D738" i="1"/>
  <c r="C738" i="1"/>
  <c r="H738" i="1" s="1"/>
  <c r="G737" i="1"/>
  <c r="D737" i="1"/>
  <c r="C737" i="1"/>
  <c r="H737" i="1" s="1"/>
  <c r="D736" i="1"/>
  <c r="G736" i="1" s="1"/>
  <c r="C736" i="1"/>
  <c r="D735" i="1"/>
  <c r="C735" i="1"/>
  <c r="H735" i="1" s="1"/>
  <c r="D734" i="1"/>
  <c r="C734" i="1"/>
  <c r="H734" i="1" s="1"/>
  <c r="G733" i="1"/>
  <c r="D733" i="1"/>
  <c r="C733" i="1"/>
  <c r="H733" i="1" s="1"/>
  <c r="D732" i="1"/>
  <c r="G732" i="1" s="1"/>
  <c r="C732" i="1"/>
  <c r="D731" i="1"/>
  <c r="C731" i="1"/>
  <c r="H731" i="1" s="1"/>
  <c r="D730" i="1"/>
  <c r="C730" i="1"/>
  <c r="H730" i="1" s="1"/>
  <c r="G729" i="1"/>
  <c r="D729" i="1"/>
  <c r="C729" i="1"/>
  <c r="H729" i="1" s="1"/>
  <c r="D728" i="1"/>
  <c r="G728" i="1" s="1"/>
  <c r="C728" i="1"/>
  <c r="D727" i="1"/>
  <c r="C727" i="1"/>
  <c r="D726" i="1"/>
  <c r="C726" i="1"/>
  <c r="H726" i="1" s="1"/>
  <c r="G725" i="1"/>
  <c r="D725" i="1"/>
  <c r="C725" i="1"/>
  <c r="H725" i="1" s="1"/>
  <c r="D724" i="1"/>
  <c r="G724" i="1" s="1"/>
  <c r="C724" i="1"/>
  <c r="D723" i="1"/>
  <c r="C723" i="1"/>
  <c r="H723" i="1" s="1"/>
  <c r="D722" i="1"/>
  <c r="C722" i="1"/>
  <c r="H722" i="1" s="1"/>
  <c r="G721" i="1"/>
  <c r="D721" i="1"/>
  <c r="C721" i="1"/>
  <c r="H721" i="1" s="1"/>
  <c r="D720" i="1"/>
  <c r="G720" i="1" s="1"/>
  <c r="C720" i="1"/>
  <c r="D719" i="1"/>
  <c r="C719" i="1"/>
  <c r="H719" i="1" s="1"/>
  <c r="D718" i="1"/>
  <c r="C718" i="1"/>
  <c r="H718" i="1" s="1"/>
  <c r="G717" i="1"/>
  <c r="D717" i="1"/>
  <c r="C717" i="1"/>
  <c r="H717" i="1" s="1"/>
  <c r="D716" i="1"/>
  <c r="G716" i="1" s="1"/>
  <c r="C716" i="1"/>
  <c r="D715" i="1"/>
  <c r="C715" i="1"/>
  <c r="H715" i="1" s="1"/>
  <c r="D714" i="1"/>
  <c r="C714" i="1"/>
  <c r="H714" i="1" s="1"/>
  <c r="G713" i="1"/>
  <c r="D713" i="1"/>
  <c r="C713" i="1"/>
  <c r="H713" i="1" s="1"/>
  <c r="D712" i="1"/>
  <c r="G712" i="1" s="1"/>
  <c r="C712" i="1"/>
  <c r="D711" i="1"/>
  <c r="C711" i="1"/>
  <c r="H711" i="1" s="1"/>
  <c r="D710" i="1"/>
  <c r="C710" i="1"/>
  <c r="H710" i="1" s="1"/>
  <c r="G709" i="1"/>
  <c r="D709" i="1"/>
  <c r="C709" i="1"/>
  <c r="H709" i="1" s="1"/>
  <c r="D708" i="1"/>
  <c r="G708" i="1" s="1"/>
  <c r="C708" i="1"/>
  <c r="D707" i="1"/>
  <c r="C707" i="1"/>
  <c r="H707" i="1" s="1"/>
  <c r="D706" i="1"/>
  <c r="C706" i="1"/>
  <c r="H706" i="1" s="1"/>
  <c r="G705" i="1"/>
  <c r="D705" i="1"/>
  <c r="C705" i="1"/>
  <c r="H705" i="1" s="1"/>
  <c r="D704" i="1"/>
  <c r="G704" i="1" s="1"/>
  <c r="C704" i="1"/>
  <c r="D703" i="1"/>
  <c r="C703" i="1"/>
  <c r="H703" i="1" s="1"/>
  <c r="D702" i="1"/>
  <c r="C702" i="1"/>
  <c r="G702" i="1" s="1"/>
  <c r="G701" i="1"/>
  <c r="D701" i="1"/>
  <c r="C701" i="1"/>
  <c r="H701" i="1" s="1"/>
  <c r="D700" i="1"/>
  <c r="G700" i="1" s="1"/>
  <c r="C700" i="1"/>
  <c r="D699" i="1"/>
  <c r="C699" i="1"/>
  <c r="H699" i="1" s="1"/>
  <c r="D698" i="1"/>
  <c r="C698" i="1"/>
  <c r="G698" i="1" s="1"/>
  <c r="G697" i="1"/>
  <c r="D697" i="1"/>
  <c r="C697" i="1"/>
  <c r="H697" i="1" s="1"/>
  <c r="D696" i="1"/>
  <c r="G696" i="1" s="1"/>
  <c r="C696" i="1"/>
  <c r="D695" i="1"/>
  <c r="C695" i="1"/>
  <c r="D694" i="1"/>
  <c r="C694" i="1"/>
  <c r="G694" i="1" s="1"/>
  <c r="G693" i="1"/>
  <c r="D693" i="1"/>
  <c r="C693" i="1"/>
  <c r="H693" i="1" s="1"/>
  <c r="D692" i="1"/>
  <c r="G692" i="1" s="1"/>
  <c r="C692" i="1"/>
  <c r="D691" i="1"/>
  <c r="C691" i="1"/>
  <c r="H691" i="1" s="1"/>
  <c r="D690" i="1"/>
  <c r="C690" i="1"/>
  <c r="G690" i="1" s="1"/>
  <c r="G689" i="1"/>
  <c r="D689" i="1"/>
  <c r="C689" i="1"/>
  <c r="H689" i="1" s="1"/>
  <c r="D688" i="1"/>
  <c r="G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C649" i="1"/>
  <c r="D648" i="1"/>
  <c r="H648" i="1" s="1"/>
  <c r="C648" i="1"/>
  <c r="D647" i="1"/>
  <c r="H647" i="1" s="1"/>
  <c r="C647" i="1"/>
  <c r="D646" i="1"/>
  <c r="H646" i="1" s="1"/>
  <c r="C646" i="1"/>
  <c r="D645" i="1"/>
  <c r="H645" i="1" s="1"/>
  <c r="C645"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H608" i="1"/>
  <c r="D608" i="1"/>
  <c r="G608" i="1" s="1"/>
  <c r="C608" i="1"/>
  <c r="H607" i="1"/>
  <c r="D607" i="1"/>
  <c r="G607" i="1" s="1"/>
  <c r="C607" i="1"/>
  <c r="H606" i="1"/>
  <c r="D606" i="1"/>
  <c r="G606" i="1" s="1"/>
  <c r="C606" i="1"/>
  <c r="H605" i="1"/>
  <c r="D605" i="1"/>
  <c r="G605" i="1" s="1"/>
  <c r="C605" i="1"/>
  <c r="D604" i="1"/>
  <c r="G604" i="1" s="1"/>
  <c r="C604" i="1"/>
  <c r="H603" i="1"/>
  <c r="D603" i="1"/>
  <c r="G603" i="1" s="1"/>
  <c r="C603" i="1"/>
  <c r="H602" i="1"/>
  <c r="G602" i="1"/>
  <c r="D602" i="1"/>
  <c r="C602" i="1"/>
  <c r="H601" i="1"/>
  <c r="G601" i="1"/>
  <c r="D601" i="1"/>
  <c r="C601" i="1"/>
  <c r="H600" i="1"/>
  <c r="G600" i="1"/>
  <c r="D600" i="1"/>
  <c r="C600" i="1"/>
  <c r="H599" i="1"/>
  <c r="G599" i="1"/>
  <c r="D599" i="1"/>
  <c r="C599" i="1"/>
  <c r="H598" i="1"/>
  <c r="G598" i="1"/>
  <c r="D598" i="1"/>
  <c r="C598"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D497" i="1"/>
  <c r="H497" i="1" s="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D432" i="1"/>
  <c r="H432" i="1" s="1"/>
  <c r="C432" i="1"/>
  <c r="D431" i="1"/>
  <c r="H431" i="1" s="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C422" i="1"/>
  <c r="C421" i="1"/>
  <c r="H416" i="1"/>
  <c r="G416" i="1"/>
  <c r="D416" i="1"/>
  <c r="C416" i="1"/>
  <c r="H415" i="1"/>
  <c r="G415" i="1"/>
  <c r="D415" i="1"/>
  <c r="C415" i="1"/>
  <c r="H414" i="1"/>
  <c r="D414" i="1"/>
  <c r="G414" i="1" s="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D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D376" i="1"/>
  <c r="H376" i="1" s="1"/>
  <c r="C376" i="1"/>
  <c r="D375" i="1"/>
  <c r="H375" i="1" s="1"/>
  <c r="C375" i="1"/>
  <c r="C374" i="1"/>
  <c r="D373" i="1"/>
  <c r="H373" i="1" s="1"/>
  <c r="C373" i="1"/>
  <c r="H372" i="1"/>
  <c r="G372" i="1"/>
  <c r="D372" i="1"/>
  <c r="C372" i="1"/>
  <c r="H371" i="1"/>
  <c r="G371" i="1"/>
  <c r="D371" i="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D275" i="1"/>
  <c r="H275" i="1" s="1"/>
  <c r="C275" i="1"/>
  <c r="D274" i="1"/>
  <c r="H274" i="1" s="1"/>
  <c r="C274" i="1"/>
  <c r="H273" i="1"/>
  <c r="G273" i="1"/>
  <c r="D273" i="1"/>
  <c r="C273" i="1"/>
  <c r="H272" i="1"/>
  <c r="G272" i="1"/>
  <c r="D272" i="1"/>
  <c r="C272" i="1"/>
  <c r="H271" i="1"/>
  <c r="G271" i="1"/>
  <c r="D271" i="1"/>
  <c r="C271" i="1"/>
  <c r="C270" i="1"/>
  <c r="H268" i="1"/>
  <c r="G268" i="1"/>
  <c r="D268" i="1"/>
  <c r="C268" i="1"/>
  <c r="H267" i="1"/>
  <c r="G267" i="1"/>
  <c r="D267" i="1"/>
  <c r="C267" i="1"/>
  <c r="D266" i="1"/>
  <c r="H266" i="1" s="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G258"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D206" i="1"/>
  <c r="H206" i="1" s="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G197" i="1"/>
  <c r="D197" i="1"/>
  <c r="H197" i="1" s="1"/>
  <c r="C197" i="1"/>
  <c r="H196" i="1"/>
  <c r="G196" i="1"/>
  <c r="D196" i="1"/>
  <c r="C196" i="1"/>
  <c r="H195" i="1"/>
  <c r="G195" i="1"/>
  <c r="D195" i="1"/>
  <c r="C195" i="1"/>
  <c r="H194" i="1"/>
  <c r="G194" i="1"/>
  <c r="D194" i="1"/>
  <c r="C194" i="1"/>
  <c r="G193"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D181" i="1"/>
  <c r="G181" i="1" s="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C174" i="1"/>
  <c r="H173" i="1"/>
  <c r="G173" i="1"/>
  <c r="D173" i="1"/>
  <c r="C173" i="1"/>
  <c r="H172" i="1"/>
  <c r="G172" i="1"/>
  <c r="D172" i="1"/>
  <c r="C172" i="1"/>
  <c r="H171" i="1"/>
  <c r="G171" i="1"/>
  <c r="D171" i="1"/>
  <c r="C171" i="1"/>
  <c r="H170" i="1"/>
  <c r="G170" i="1"/>
  <c r="D170" i="1"/>
  <c r="C170" i="1"/>
  <c r="D169" i="1"/>
  <c r="H169" i="1" s="1"/>
  <c r="C169" i="1"/>
  <c r="H168" i="1"/>
  <c r="G168" i="1"/>
  <c r="D168" i="1"/>
  <c r="C168" i="1"/>
  <c r="H167" i="1"/>
  <c r="G167" i="1"/>
  <c r="D167" i="1"/>
  <c r="C167" i="1"/>
  <c r="D166" i="1"/>
  <c r="H166" i="1" s="1"/>
  <c r="C166" i="1"/>
  <c r="H165" i="1"/>
  <c r="G165" i="1"/>
  <c r="D165" i="1"/>
  <c r="C165" i="1"/>
  <c r="D164" i="1"/>
  <c r="H164" i="1" s="1"/>
  <c r="C164" i="1"/>
  <c r="D163" i="1"/>
  <c r="H163" i="1" s="1"/>
  <c r="C163" i="1"/>
  <c r="D162" i="1"/>
  <c r="H162" i="1" s="1"/>
  <c r="C162" i="1"/>
  <c r="D161" i="1"/>
  <c r="H161" i="1" s="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G151" i="1"/>
  <c r="D151" i="1"/>
  <c r="H151" i="1" s="1"/>
  <c r="C151" i="1"/>
  <c r="G150" i="1"/>
  <c r="D150" i="1"/>
  <c r="H150" i="1" s="1"/>
  <c r="C150" i="1"/>
  <c r="C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G136" i="1"/>
  <c r="D136" i="1"/>
  <c r="H136" i="1" s="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D111" i="1"/>
  <c r="H111" i="1" s="1"/>
  <c r="C111" i="1"/>
  <c r="H110" i="1"/>
  <c r="G110" i="1"/>
  <c r="D110" i="1"/>
  <c r="C110" i="1"/>
  <c r="H109" i="1"/>
  <c r="G109" i="1"/>
  <c r="D109" i="1"/>
  <c r="C109" i="1"/>
  <c r="D108" i="1"/>
  <c r="G108" i="1" s="1"/>
  <c r="C108" i="1"/>
  <c r="H107" i="1"/>
  <c r="G107" i="1"/>
  <c r="D107" i="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G90" i="1"/>
  <c r="D90" i="1"/>
  <c r="H90" i="1" s="1"/>
  <c r="C90" i="1"/>
  <c r="D89" i="1"/>
  <c r="H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D56" i="1"/>
  <c r="H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D23" i="1"/>
  <c r="G23" i="1" s="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C4" i="1"/>
  <c r="C3" i="1"/>
  <c r="E37" i="9" l="1"/>
  <c r="B37" i="9" s="1"/>
  <c r="H1627" i="1"/>
  <c r="G1627" i="1"/>
  <c r="C1680" i="1"/>
  <c r="H1680" i="1" s="1"/>
  <c r="G1683" i="1"/>
  <c r="G1668" i="1"/>
  <c r="G1672" i="1"/>
  <c r="G1680" i="1"/>
  <c r="H1605" i="1"/>
  <c r="C1603" i="1"/>
  <c r="G1603" i="1" s="1"/>
  <c r="G1599" i="1"/>
  <c r="H1593" i="1"/>
  <c r="G1591" i="1"/>
  <c r="G1587" i="1"/>
  <c r="H1585" i="1"/>
  <c r="G299" i="1"/>
  <c r="H727" i="1"/>
  <c r="H695" i="1"/>
  <c r="E31" i="9"/>
  <c r="B31" i="9" s="1"/>
  <c r="B30" i="9"/>
  <c r="E296" i="9"/>
  <c r="B296" i="9" s="1"/>
  <c r="F656" i="4"/>
  <c r="H604" i="1"/>
  <c r="G597" i="1"/>
  <c r="H597" i="1"/>
  <c r="G496" i="1"/>
  <c r="G497" i="1"/>
  <c r="E115" i="9"/>
  <c r="B115" i="9" s="1"/>
  <c r="E491" i="4"/>
  <c r="D485" i="1" s="1"/>
  <c r="G431" i="1"/>
  <c r="G432" i="1"/>
  <c r="E431" i="4"/>
  <c r="F437" i="4"/>
  <c r="E648" i="4"/>
  <c r="D642" i="1" s="1"/>
  <c r="G300" i="1"/>
  <c r="D421" i="1"/>
  <c r="D422" i="1"/>
  <c r="E294" i="9"/>
  <c r="B294" i="9" s="1"/>
  <c r="E647" i="4"/>
  <c r="D641" i="1" s="1"/>
  <c r="G396" i="1"/>
  <c r="G400" i="1"/>
  <c r="G381" i="1"/>
  <c r="G376" i="1"/>
  <c r="E373" i="4"/>
  <c r="D368" i="1" s="1"/>
  <c r="G374" i="1"/>
  <c r="G375" i="1"/>
  <c r="F379" i="4"/>
  <c r="G369" i="1"/>
  <c r="G373" i="1"/>
  <c r="G276" i="1"/>
  <c r="G274" i="1"/>
  <c r="G275" i="1"/>
  <c r="E273" i="4"/>
  <c r="D269" i="1" s="1"/>
  <c r="F278" i="4"/>
  <c r="F274" i="4"/>
  <c r="E83" i="9"/>
  <c r="B83" i="9" s="1"/>
  <c r="D270" i="1"/>
  <c r="B247" i="9"/>
  <c r="G266" i="1"/>
  <c r="G246" i="1"/>
  <c r="G247" i="1"/>
  <c r="F250" i="4"/>
  <c r="E69" i="9"/>
  <c r="B69" i="9" s="1"/>
  <c r="E202" i="4"/>
  <c r="D198" i="1" s="1"/>
  <c r="D204" i="1"/>
  <c r="H204" i="1" s="1"/>
  <c r="E64" i="9"/>
  <c r="B64" i="9" s="1"/>
  <c r="G206" i="1"/>
  <c r="F208" i="4"/>
  <c r="G190" i="1"/>
  <c r="F194" i="4"/>
  <c r="F244" i="9"/>
  <c r="B244" i="9" s="1"/>
  <c r="E53" i="9"/>
  <c r="B53" i="9" s="1"/>
  <c r="E52" i="9"/>
  <c r="B52" i="9" s="1"/>
  <c r="B238" i="9"/>
  <c r="H174" i="1"/>
  <c r="F178" i="4"/>
  <c r="G166" i="1"/>
  <c r="G169" i="1"/>
  <c r="E164" i="4"/>
  <c r="D160" i="1" s="1"/>
  <c r="H160" i="1" s="1"/>
  <c r="G164" i="1"/>
  <c r="G163" i="1"/>
  <c r="G161" i="1"/>
  <c r="G162" i="1"/>
  <c r="H149" i="1"/>
  <c r="G149" i="1"/>
  <c r="G156" i="1"/>
  <c r="G158" i="1"/>
  <c r="E48" i="9"/>
  <c r="B48" i="9" s="1"/>
  <c r="E125" i="4"/>
  <c r="D121" i="1" s="1"/>
  <c r="H116" i="1"/>
  <c r="G116" i="1"/>
  <c r="F120" i="4"/>
  <c r="G111" i="1"/>
  <c r="H108" i="1"/>
  <c r="G103" i="1"/>
  <c r="G105" i="1"/>
  <c r="F82" i="4"/>
  <c r="G89" i="1"/>
  <c r="H87" i="1"/>
  <c r="G78" i="1"/>
  <c r="G79" i="1"/>
  <c r="G81" i="1"/>
  <c r="G70" i="1"/>
  <c r="G71" i="1"/>
  <c r="B38" i="9"/>
  <c r="G60" i="1"/>
  <c r="G63" i="1"/>
  <c r="F64" i="4"/>
  <c r="G56" i="1"/>
  <c r="G54" i="1"/>
  <c r="G55" i="1"/>
  <c r="E49" i="4"/>
  <c r="D45" i="1" s="1"/>
  <c r="E28" i="9"/>
  <c r="B28" i="9" s="1"/>
  <c r="H3" i="1"/>
  <c r="G3" i="1"/>
  <c r="D4" i="1"/>
  <c r="F8" i="4"/>
  <c r="E310" i="9"/>
  <c r="B310" i="9" s="1"/>
  <c r="E307" i="9"/>
  <c r="B307" i="9" s="1"/>
  <c r="E311" i="9"/>
  <c r="B311" i="9" s="1"/>
  <c r="H688" i="1"/>
  <c r="H692" i="1"/>
  <c r="H696" i="1"/>
  <c r="H700" i="1"/>
  <c r="H704" i="1"/>
  <c r="G706" i="1"/>
  <c r="H708" i="1"/>
  <c r="G710" i="1"/>
  <c r="H712" i="1"/>
  <c r="G714" i="1"/>
  <c r="H716" i="1"/>
  <c r="G718" i="1"/>
  <c r="H720" i="1"/>
  <c r="G722" i="1"/>
  <c r="H724" i="1"/>
  <c r="G726" i="1"/>
  <c r="H728" i="1"/>
  <c r="G730" i="1"/>
  <c r="H732" i="1"/>
  <c r="G734" i="1"/>
  <c r="H736" i="1"/>
  <c r="G738" i="1"/>
  <c r="H740" i="1"/>
  <c r="G742"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H690" i="1"/>
  <c r="H694" i="1"/>
  <c r="H698" i="1"/>
  <c r="H702" i="1"/>
  <c r="G691" i="1"/>
  <c r="G695" i="1"/>
  <c r="G699" i="1"/>
  <c r="G703" i="1"/>
  <c r="G707" i="1"/>
  <c r="G711" i="1"/>
  <c r="G715" i="1"/>
  <c r="G719" i="1"/>
  <c r="G723" i="1"/>
  <c r="G727" i="1"/>
  <c r="G731" i="1"/>
  <c r="G735" i="1"/>
  <c r="G739"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H1144" i="1"/>
  <c r="H1148" i="1"/>
  <c r="H1155" i="1"/>
  <c r="H1159" i="1"/>
  <c r="H1163" i="1"/>
  <c r="H1167" i="1"/>
  <c r="H1258" i="1"/>
  <c r="G1258" i="1"/>
  <c r="H1266" i="1"/>
  <c r="G1266" i="1"/>
  <c r="G1171" i="1"/>
  <c r="H1171" i="1"/>
  <c r="G1173" i="1"/>
  <c r="H1173" i="1"/>
  <c r="G1175" i="1"/>
  <c r="H1175" i="1"/>
  <c r="G1177" i="1"/>
  <c r="H1177" i="1"/>
  <c r="G1182" i="1"/>
  <c r="H1182" i="1"/>
  <c r="G1184" i="1"/>
  <c r="H1184" i="1"/>
  <c r="G1186" i="1"/>
  <c r="H1186" i="1"/>
  <c r="G1188" i="1"/>
  <c r="H1188" i="1"/>
  <c r="G1190" i="1"/>
  <c r="H1190" i="1"/>
  <c r="G1192" i="1"/>
  <c r="H1192" i="1"/>
  <c r="G1194" i="1"/>
  <c r="H1194" i="1"/>
  <c r="G1196" i="1"/>
  <c r="H1196" i="1"/>
  <c r="G1198" i="1"/>
  <c r="H1198" i="1"/>
  <c r="G1200" i="1"/>
  <c r="H1200" i="1"/>
  <c r="G1202" i="1"/>
  <c r="H1202" i="1"/>
  <c r="G1204" i="1"/>
  <c r="H1204" i="1"/>
  <c r="G1206" i="1"/>
  <c r="H1206" i="1"/>
  <c r="G1208" i="1"/>
  <c r="H1208" i="1"/>
  <c r="G1210" i="1"/>
  <c r="H1210" i="1"/>
  <c r="G1212" i="1"/>
  <c r="H1212" i="1"/>
  <c r="G1214" i="1"/>
  <c r="H1214" i="1"/>
  <c r="G1216" i="1"/>
  <c r="H1216" i="1"/>
  <c r="G1218" i="1"/>
  <c r="H1218" i="1"/>
  <c r="G1220" i="1"/>
  <c r="H1220" i="1"/>
  <c r="G1224" i="1"/>
  <c r="H1224" i="1"/>
  <c r="G1226" i="1"/>
  <c r="H1226" i="1"/>
  <c r="G1228" i="1"/>
  <c r="H1228" i="1"/>
  <c r="G1230" i="1"/>
  <c r="H1230" i="1"/>
  <c r="G1232" i="1"/>
  <c r="H1232" i="1"/>
  <c r="G1234" i="1"/>
  <c r="H1234" i="1"/>
  <c r="G1236" i="1"/>
  <c r="H1236" i="1"/>
  <c r="G1238" i="1"/>
  <c r="H1238" i="1"/>
  <c r="G1240" i="1"/>
  <c r="H1240" i="1"/>
  <c r="H1242" i="1"/>
  <c r="G1242" i="1"/>
  <c r="H1250" i="1"/>
  <c r="G1250" i="1"/>
  <c r="H1262" i="1"/>
  <c r="G1262" i="1"/>
  <c r="H1141" i="1"/>
  <c r="H1145" i="1"/>
  <c r="H1149" i="1"/>
  <c r="H1156" i="1"/>
  <c r="H1160" i="1"/>
  <c r="H1164" i="1"/>
  <c r="H1168" i="1"/>
  <c r="G1170" i="1"/>
  <c r="H1170" i="1"/>
  <c r="G1172" i="1"/>
  <c r="H1172" i="1"/>
  <c r="G1174" i="1"/>
  <c r="H1174" i="1"/>
  <c r="G1176" i="1"/>
  <c r="H1176" i="1"/>
  <c r="G1178" i="1"/>
  <c r="H1178" i="1"/>
  <c r="G1183" i="1"/>
  <c r="H1183" i="1"/>
  <c r="G1185" i="1"/>
  <c r="H1185" i="1"/>
  <c r="G1187" i="1"/>
  <c r="H1187" i="1"/>
  <c r="G1189" i="1"/>
  <c r="H1189" i="1"/>
  <c r="G1191" i="1"/>
  <c r="H1191" i="1"/>
  <c r="G1193" i="1"/>
  <c r="H1193" i="1"/>
  <c r="G1195" i="1"/>
  <c r="H1195" i="1"/>
  <c r="G1197" i="1"/>
  <c r="H1197" i="1"/>
  <c r="G1199" i="1"/>
  <c r="H1199" i="1"/>
  <c r="G1201" i="1"/>
  <c r="H1201" i="1"/>
  <c r="G1203" i="1"/>
  <c r="H1203" i="1"/>
  <c r="G1205" i="1"/>
  <c r="H1205" i="1"/>
  <c r="G1207" i="1"/>
  <c r="H1207" i="1"/>
  <c r="G1209" i="1"/>
  <c r="H1209" i="1"/>
  <c r="G1211" i="1"/>
  <c r="H1211" i="1"/>
  <c r="G1213" i="1"/>
  <c r="H1213" i="1"/>
  <c r="G1215" i="1"/>
  <c r="H1215" i="1"/>
  <c r="G1217" i="1"/>
  <c r="H1217" i="1"/>
  <c r="G1219" i="1"/>
  <c r="H1219" i="1"/>
  <c r="G1221" i="1"/>
  <c r="H1221" i="1"/>
  <c r="G1223" i="1"/>
  <c r="H1223" i="1"/>
  <c r="G1225" i="1"/>
  <c r="H1225" i="1"/>
  <c r="G1227" i="1"/>
  <c r="H1227" i="1"/>
  <c r="G1229" i="1"/>
  <c r="H1229" i="1"/>
  <c r="G1231" i="1"/>
  <c r="H1231" i="1"/>
  <c r="G1233" i="1"/>
  <c r="H1233" i="1"/>
  <c r="G1235" i="1"/>
  <c r="H1235" i="1"/>
  <c r="G1237" i="1"/>
  <c r="H1237" i="1"/>
  <c r="G1239" i="1"/>
  <c r="H1239" i="1"/>
  <c r="G1241" i="1"/>
  <c r="H1241" i="1"/>
  <c r="H1246" i="1"/>
  <c r="G1246" i="1"/>
  <c r="H1243" i="1"/>
  <c r="H1247" i="1"/>
  <c r="H1251" i="1"/>
  <c r="H1255" i="1"/>
  <c r="H1259" i="1"/>
  <c r="H1263" i="1"/>
  <c r="H1267" i="1"/>
  <c r="H1271" i="1"/>
  <c r="H1275" i="1"/>
  <c r="H1279" i="1"/>
  <c r="G1332" i="1"/>
  <c r="H1332" i="1"/>
  <c r="G1348" i="1"/>
  <c r="H1348" i="1"/>
  <c r="G1364" i="1"/>
  <c r="H1364" i="1"/>
  <c r="G1380" i="1"/>
  <c r="H1380" i="1"/>
  <c r="G1396" i="1"/>
  <c r="H1396" i="1"/>
  <c r="G1415" i="1"/>
  <c r="H1415" i="1"/>
  <c r="H1583" i="1"/>
  <c r="G1583" i="1"/>
  <c r="H1586" i="1"/>
  <c r="G1586" i="1"/>
  <c r="H1590" i="1"/>
  <c r="G1590" i="1"/>
  <c r="H1594" i="1"/>
  <c r="G1594" i="1"/>
  <c r="H1598" i="1"/>
  <c r="G1598" i="1"/>
  <c r="H1606" i="1"/>
  <c r="G1606" i="1"/>
  <c r="H1614" i="1"/>
  <c r="G1614" i="1"/>
  <c r="G1649" i="1"/>
  <c r="H1649" i="1"/>
  <c r="G1681" i="1"/>
  <c r="H1681" i="1"/>
  <c r="F13" i="6"/>
  <c r="D5" i="6"/>
  <c r="G1328" i="1"/>
  <c r="H1328" i="1"/>
  <c r="G1344" i="1"/>
  <c r="H1344" i="1"/>
  <c r="G1360" i="1"/>
  <c r="H1360" i="1"/>
  <c r="G1376" i="1"/>
  <c r="H1376" i="1"/>
  <c r="G1392" i="1"/>
  <c r="H1392" i="1"/>
  <c r="G1411" i="1"/>
  <c r="H1411" i="1"/>
  <c r="G1427" i="1"/>
  <c r="H1427" i="1"/>
  <c r="G1442" i="1"/>
  <c r="H1442" i="1"/>
  <c r="G1445" i="1"/>
  <c r="H1445" i="1"/>
  <c r="H1541" i="1"/>
  <c r="G1541" i="1"/>
  <c r="I1541" i="1" s="1"/>
  <c r="H1545" i="1"/>
  <c r="G1545" i="1"/>
  <c r="I1545" i="1" s="1"/>
  <c r="G1641" i="1"/>
  <c r="H1641" i="1"/>
  <c r="G1673" i="1"/>
  <c r="H1673" i="1"/>
  <c r="I22" i="3"/>
  <c r="G1243" i="1"/>
  <c r="H1245" i="1"/>
  <c r="G1247" i="1"/>
  <c r="H1249" i="1"/>
  <c r="G1251" i="1"/>
  <c r="H1253" i="1"/>
  <c r="G1255" i="1"/>
  <c r="H1257" i="1"/>
  <c r="G1259" i="1"/>
  <c r="H1261" i="1"/>
  <c r="G1263" i="1"/>
  <c r="H1265" i="1"/>
  <c r="G1267" i="1"/>
  <c r="H1269" i="1"/>
  <c r="G1271" i="1"/>
  <c r="H1273" i="1"/>
  <c r="G1275" i="1"/>
  <c r="H1277" i="1"/>
  <c r="G1279" i="1"/>
  <c r="H1281" i="1"/>
  <c r="G1283" i="1"/>
  <c r="G1287" i="1"/>
  <c r="G1291" i="1"/>
  <c r="G1295" i="1"/>
  <c r="G1299" i="1"/>
  <c r="G1303" i="1"/>
  <c r="G1307" i="1"/>
  <c r="G1311" i="1"/>
  <c r="G1315" i="1"/>
  <c r="H1319" i="1"/>
  <c r="G1324" i="1"/>
  <c r="H1324" i="1"/>
  <c r="H1325" i="1"/>
  <c r="H1335" i="1"/>
  <c r="G1340" i="1"/>
  <c r="H1340" i="1"/>
  <c r="H1341" i="1"/>
  <c r="H1351" i="1"/>
  <c r="G1356" i="1"/>
  <c r="H1356" i="1"/>
  <c r="H1357" i="1"/>
  <c r="H1367" i="1"/>
  <c r="G1372" i="1"/>
  <c r="H1372" i="1"/>
  <c r="H1373" i="1"/>
  <c r="H1383" i="1"/>
  <c r="G1388" i="1"/>
  <c r="H1388" i="1"/>
  <c r="H1389" i="1"/>
  <c r="H1399" i="1"/>
  <c r="H1402" i="1"/>
  <c r="G1407" i="1"/>
  <c r="H1407" i="1"/>
  <c r="H1408" i="1"/>
  <c r="H1418" i="1"/>
  <c r="G1423" i="1"/>
  <c r="H1423" i="1"/>
  <c r="H1424" i="1"/>
  <c r="H1433" i="1"/>
  <c r="G1438" i="1"/>
  <c r="H1438" i="1"/>
  <c r="H1439" i="1"/>
  <c r="H1448" i="1"/>
  <c r="H1454" i="1"/>
  <c r="H1467" i="1"/>
  <c r="H1473" i="1"/>
  <c r="H1478" i="1"/>
  <c r="H1484" i="1"/>
  <c r="H1494" i="1"/>
  <c r="H1500" i="1"/>
  <c r="H1514" i="1"/>
  <c r="H1524" i="1"/>
  <c r="H1530" i="1"/>
  <c r="J1541" i="1"/>
  <c r="J1545" i="1"/>
  <c r="H1611" i="1"/>
  <c r="G1611" i="1"/>
  <c r="H1619" i="1"/>
  <c r="G1619" i="1"/>
  <c r="G1633" i="1"/>
  <c r="H1633" i="1"/>
  <c r="G1665" i="1"/>
  <c r="H1665" i="1"/>
  <c r="H1244" i="1"/>
  <c r="H1248" i="1"/>
  <c r="H1252" i="1"/>
  <c r="H1256" i="1"/>
  <c r="H1260" i="1"/>
  <c r="H1264" i="1"/>
  <c r="H1268" i="1"/>
  <c r="G1270" i="1"/>
  <c r="H1272" i="1"/>
  <c r="G1274" i="1"/>
  <c r="H1276" i="1"/>
  <c r="G1278" i="1"/>
  <c r="H1280" i="1"/>
  <c r="G1282" i="1"/>
  <c r="G1286" i="1"/>
  <c r="G1290" i="1"/>
  <c r="G1294" i="1"/>
  <c r="G1298" i="1"/>
  <c r="G1302" i="1"/>
  <c r="G1306" i="1"/>
  <c r="G1310" i="1"/>
  <c r="G1314" i="1"/>
  <c r="G1320" i="1"/>
  <c r="H1320" i="1"/>
  <c r="H1321" i="1"/>
  <c r="H1331" i="1"/>
  <c r="G1336" i="1"/>
  <c r="H1336" i="1"/>
  <c r="H1337" i="1"/>
  <c r="H1347" i="1"/>
  <c r="G1352" i="1"/>
  <c r="H1352" i="1"/>
  <c r="H1353" i="1"/>
  <c r="H1363" i="1"/>
  <c r="G1368" i="1"/>
  <c r="H1368" i="1"/>
  <c r="H1369" i="1"/>
  <c r="H1379" i="1"/>
  <c r="G1384" i="1"/>
  <c r="H1384" i="1"/>
  <c r="H1385" i="1"/>
  <c r="H1395" i="1"/>
  <c r="G1403" i="1"/>
  <c r="H1403" i="1"/>
  <c r="H1404" i="1"/>
  <c r="H1414" i="1"/>
  <c r="G1419" i="1"/>
  <c r="H1419" i="1"/>
  <c r="H1420" i="1"/>
  <c r="G1434" i="1"/>
  <c r="H1434" i="1"/>
  <c r="H1435" i="1"/>
  <c r="H1450" i="1"/>
  <c r="H1460" i="1"/>
  <c r="H1463" i="1"/>
  <c r="H1469" i="1"/>
  <c r="G1477" i="1"/>
  <c r="H1477" i="1"/>
  <c r="H1480" i="1"/>
  <c r="H1490" i="1"/>
  <c r="H1496" i="1"/>
  <c r="H1506" i="1"/>
  <c r="H1520" i="1"/>
  <c r="H1526" i="1"/>
  <c r="H1543" i="1"/>
  <c r="G1543" i="1"/>
  <c r="I1543" i="1" s="1"/>
  <c r="G1625" i="1"/>
  <c r="H1625" i="1"/>
  <c r="G1657" i="1"/>
  <c r="H1657" i="1"/>
  <c r="F107" i="4"/>
  <c r="D106" i="4"/>
  <c r="F427" i="4"/>
  <c r="D648" i="4"/>
  <c r="F236" i="5"/>
  <c r="D218" i="5"/>
  <c r="H1449" i="1"/>
  <c r="H1453" i="1"/>
  <c r="H1457" i="1"/>
  <c r="H1464" i="1"/>
  <c r="H1468" i="1"/>
  <c r="H1472" i="1"/>
  <c r="H1476" i="1"/>
  <c r="H1479" i="1"/>
  <c r="H1483" i="1"/>
  <c r="H1487" i="1"/>
  <c r="H1491" i="1"/>
  <c r="H1495" i="1"/>
  <c r="H1499" i="1"/>
  <c r="H1503" i="1"/>
  <c r="H1507" i="1"/>
  <c r="H1513" i="1"/>
  <c r="H1517" i="1"/>
  <c r="H1521" i="1"/>
  <c r="H1525" i="1"/>
  <c r="H1529" i="1"/>
  <c r="H1533" i="1"/>
  <c r="H1546" i="1"/>
  <c r="I1547" i="1"/>
  <c r="I1549" i="1"/>
  <c r="I1551" i="1"/>
  <c r="I1553" i="1"/>
  <c r="H1555" i="1"/>
  <c r="G1555" i="1"/>
  <c r="I1557" i="1"/>
  <c r="I1559" i="1"/>
  <c r="I1561" i="1"/>
  <c r="H1563" i="1"/>
  <c r="G1563" i="1"/>
  <c r="I1563" i="1" s="1"/>
  <c r="H1565" i="1"/>
  <c r="G1565" i="1"/>
  <c r="I1565" i="1" s="1"/>
  <c r="H1567" i="1"/>
  <c r="G1567" i="1"/>
  <c r="I1567" i="1" s="1"/>
  <c r="H1569" i="1"/>
  <c r="G1569" i="1"/>
  <c r="I1569" i="1" s="1"/>
  <c r="H1573" i="1"/>
  <c r="G1573" i="1"/>
  <c r="I1573" i="1" s="1"/>
  <c r="H1575" i="1"/>
  <c r="G1575" i="1"/>
  <c r="I1575" i="1" s="1"/>
  <c r="H1578" i="1"/>
  <c r="G1578" i="1"/>
  <c r="I1578" i="1" s="1"/>
  <c r="H1580" i="1"/>
  <c r="G1580" i="1"/>
  <c r="I1580" i="1" s="1"/>
  <c r="G1601" i="1"/>
  <c r="H1601" i="1"/>
  <c r="G1609" i="1"/>
  <c r="H1609" i="1"/>
  <c r="G1617" i="1"/>
  <c r="H1617" i="1"/>
  <c r="F7" i="4"/>
  <c r="F594" i="4"/>
  <c r="D584" i="4"/>
  <c r="F598" i="4"/>
  <c r="D597" i="4"/>
  <c r="F607" i="4"/>
  <c r="G156" i="9"/>
  <c r="E156" i="9" s="1"/>
  <c r="B156" i="9" s="1"/>
  <c r="G336" i="9"/>
  <c r="E336" i="9" s="1"/>
  <c r="B336" i="9" s="1"/>
  <c r="F196" i="5"/>
  <c r="E114" i="6"/>
  <c r="D1510" i="1"/>
  <c r="H1510" i="1" s="1"/>
  <c r="D6" i="8"/>
  <c r="C1584" i="1"/>
  <c r="G1540" i="1"/>
  <c r="I1540" i="1" s="1"/>
  <c r="J1540" i="1"/>
  <c r="G1542" i="1"/>
  <c r="I1542" i="1" s="1"/>
  <c r="J1542" i="1"/>
  <c r="G1544" i="1"/>
  <c r="I1544" i="1" s="1"/>
  <c r="J1544" i="1"/>
  <c r="H1548" i="1"/>
  <c r="G1548" i="1"/>
  <c r="H1550" i="1"/>
  <c r="G1550" i="1"/>
  <c r="H1552" i="1"/>
  <c r="G1552" i="1"/>
  <c r="H1554" i="1"/>
  <c r="G1554" i="1"/>
  <c r="H1556" i="1"/>
  <c r="G1556" i="1"/>
  <c r="H1558" i="1"/>
  <c r="G1558" i="1"/>
  <c r="H1560" i="1"/>
  <c r="G1560" i="1"/>
  <c r="H1562" i="1"/>
  <c r="G1562" i="1"/>
  <c r="I1564" i="1"/>
  <c r="I1566" i="1"/>
  <c r="I1568" i="1"/>
  <c r="I1572" i="1"/>
  <c r="I1574" i="1"/>
  <c r="I1577" i="1"/>
  <c r="I1579" i="1"/>
  <c r="F289" i="4"/>
  <c r="D273" i="4"/>
  <c r="F361" i="4"/>
  <c r="F127" i="5"/>
  <c r="D119" i="5"/>
  <c r="B26" i="9"/>
  <c r="G212" i="9"/>
  <c r="E212" i="9" s="1"/>
  <c r="B212" i="9" s="1"/>
  <c r="F44" i="4"/>
  <c r="D43" i="4"/>
  <c r="D6" i="4" s="1"/>
  <c r="E106" i="4"/>
  <c r="D102" i="1" s="1"/>
  <c r="D202" i="4"/>
  <c r="F222" i="4"/>
  <c r="D221" i="4"/>
  <c r="F309" i="4"/>
  <c r="D308" i="4"/>
  <c r="F355" i="4"/>
  <c r="D354" i="4"/>
  <c r="D466" i="4"/>
  <c r="F529" i="4"/>
  <c r="D522" i="4"/>
  <c r="E597" i="4"/>
  <c r="D591" i="1" s="1"/>
  <c r="F143" i="5"/>
  <c r="D135" i="5"/>
  <c r="H335" i="9"/>
  <c r="E176" i="5"/>
  <c r="F39" i="6"/>
  <c r="D35" i="6"/>
  <c r="G1581" i="1"/>
  <c r="G1626" i="1"/>
  <c r="H1629" i="1"/>
  <c r="G1634" i="1"/>
  <c r="H1637" i="1"/>
  <c r="G1642" i="1"/>
  <c r="H1645" i="1"/>
  <c r="G1650" i="1"/>
  <c r="H1653" i="1"/>
  <c r="G1658" i="1"/>
  <c r="H1661" i="1"/>
  <c r="G1666" i="1"/>
  <c r="H1669" i="1"/>
  <c r="G1674" i="1"/>
  <c r="H1677" i="1"/>
  <c r="G1682" i="1"/>
  <c r="H1685" i="1"/>
  <c r="D125" i="4"/>
  <c r="H24" i="9"/>
  <c r="G24" i="9"/>
  <c r="F153" i="4"/>
  <c r="E230" i="4"/>
  <c r="D226" i="1" s="1"/>
  <c r="D321" i="4"/>
  <c r="F407" i="4"/>
  <c r="D406" i="4"/>
  <c r="F428" i="4"/>
  <c r="D491" i="4"/>
  <c r="D177" i="5"/>
  <c r="F180" i="5"/>
  <c r="E35" i="6"/>
  <c r="F83" i="4"/>
  <c r="F165" i="4"/>
  <c r="E308" i="4"/>
  <c r="F362" i="4"/>
  <c r="D373" i="4"/>
  <c r="D360" i="4" s="1"/>
  <c r="F432" i="4"/>
  <c r="D431" i="4"/>
  <c r="F480" i="4"/>
  <c r="D479" i="4"/>
  <c r="F537" i="4"/>
  <c r="D536" i="4"/>
  <c r="E584" i="4"/>
  <c r="D578" i="1" s="1"/>
  <c r="G210" i="9"/>
  <c r="E210" i="9" s="1"/>
  <c r="B210" i="9" s="1"/>
  <c r="D647" i="4"/>
  <c r="E536" i="4"/>
  <c r="D571" i="4"/>
  <c r="D629" i="4"/>
  <c r="E250" i="5"/>
  <c r="D6" i="7"/>
  <c r="H309" i="9"/>
  <c r="G225" i="9"/>
  <c r="E225" i="9" s="1"/>
  <c r="B225" i="9" s="1"/>
  <c r="G221" i="9"/>
  <c r="E221" i="9" s="1"/>
  <c r="B221" i="9" s="1"/>
  <c r="G217" i="9"/>
  <c r="E217" i="9" s="1"/>
  <c r="B217" i="9" s="1"/>
  <c r="G213" i="9"/>
  <c r="E213" i="9" s="1"/>
  <c r="B213" i="9" s="1"/>
  <c r="G180" i="9"/>
  <c r="H179" i="9"/>
  <c r="G309" i="9"/>
  <c r="E309" i="9" s="1"/>
  <c r="B309" i="9" s="1"/>
  <c r="G301" i="9"/>
  <c r="E301" i="9" s="1"/>
  <c r="B301" i="9" s="1"/>
  <c r="G226" i="9"/>
  <c r="E226" i="9" s="1"/>
  <c r="B226" i="9" s="1"/>
  <c r="G223" i="9"/>
  <c r="E223" i="9" s="1"/>
  <c r="B223" i="9" s="1"/>
  <c r="G218" i="9"/>
  <c r="E218" i="9" s="1"/>
  <c r="B218" i="9" s="1"/>
  <c r="G215" i="9"/>
  <c r="E215" i="9" s="1"/>
  <c r="B215" i="9" s="1"/>
  <c r="G209" i="9"/>
  <c r="E209" i="9" s="1"/>
  <c r="B209" i="9" s="1"/>
  <c r="G177" i="9"/>
  <c r="E177" i="9" s="1"/>
  <c r="B177" i="9" s="1"/>
  <c r="L228" i="9"/>
  <c r="G227" i="9"/>
  <c r="E227" i="9" s="1"/>
  <c r="B227" i="9" s="1"/>
  <c r="G219" i="9"/>
  <c r="E219" i="9" s="1"/>
  <c r="B219" i="9" s="1"/>
  <c r="G211" i="9"/>
  <c r="E211" i="9" s="1"/>
  <c r="B211"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8" i="9"/>
  <c r="E178" i="9" s="1"/>
  <c r="B178" i="9" s="1"/>
  <c r="G175" i="9"/>
  <c r="E175" i="9" s="1"/>
  <c r="B175" i="9" s="1"/>
  <c r="G302" i="9"/>
  <c r="E302" i="9" s="1"/>
  <c r="B302" i="9" s="1"/>
  <c r="G216" i="9"/>
  <c r="E216" i="9" s="1"/>
  <c r="B216" i="9" s="1"/>
  <c r="G214" i="9"/>
  <c r="E214" i="9" s="1"/>
  <c r="B214" i="9" s="1"/>
  <c r="G206" i="9"/>
  <c r="E206" i="9" s="1"/>
  <c r="B206" i="9" s="1"/>
  <c r="G203" i="9"/>
  <c r="E203" i="9" s="1"/>
  <c r="B203" i="9" s="1"/>
  <c r="G198" i="9"/>
  <c r="E198" i="9" s="1"/>
  <c r="B198" i="9" s="1"/>
  <c r="G195" i="9"/>
  <c r="E195" i="9" s="1"/>
  <c r="B195" i="9" s="1"/>
  <c r="G190" i="9"/>
  <c r="E190" i="9" s="1"/>
  <c r="B190" i="9" s="1"/>
  <c r="G187" i="9"/>
  <c r="E187" i="9" s="1"/>
  <c r="B187" i="9" s="1"/>
  <c r="G182" i="9"/>
  <c r="E182" i="9" s="1"/>
  <c r="B182" i="9" s="1"/>
  <c r="G179" i="9"/>
  <c r="E179" i="9" s="1"/>
  <c r="B179" i="9" s="1"/>
  <c r="H308" i="9"/>
  <c r="G220" i="9"/>
  <c r="E220" i="9" s="1"/>
  <c r="B220" i="9" s="1"/>
  <c r="G204" i="9"/>
  <c r="E204" i="9" s="1"/>
  <c r="B204" i="9" s="1"/>
  <c r="G196" i="9"/>
  <c r="E196" i="9" s="1"/>
  <c r="B196" i="9" s="1"/>
  <c r="G188" i="9"/>
  <c r="E188" i="9" s="1"/>
  <c r="B188" i="9" s="1"/>
  <c r="H180" i="9"/>
  <c r="G176" i="9"/>
  <c r="E176" i="9" s="1"/>
  <c r="B176" i="9" s="1"/>
  <c r="G174" i="9"/>
  <c r="E174" i="9" s="1"/>
  <c r="B174" i="9" s="1"/>
  <c r="G308" i="9"/>
  <c r="E308" i="9" s="1"/>
  <c r="B308" i="9" s="1"/>
  <c r="M228" i="9"/>
  <c r="G224" i="9"/>
  <c r="E224" i="9" s="1"/>
  <c r="B224" i="9" s="1"/>
  <c r="G222" i="9"/>
  <c r="E222" i="9" s="1"/>
  <c r="B222" i="9" s="1"/>
  <c r="L207" i="9"/>
  <c r="F207" i="9" s="1"/>
  <c r="G202" i="9"/>
  <c r="E202" i="9" s="1"/>
  <c r="B202" i="9" s="1"/>
  <c r="G199" i="9"/>
  <c r="E199" i="9" s="1"/>
  <c r="B199" i="9" s="1"/>
  <c r="G194" i="9"/>
  <c r="E194" i="9" s="1"/>
  <c r="B194" i="9" s="1"/>
  <c r="G191" i="9"/>
  <c r="E191" i="9" s="1"/>
  <c r="B191" i="9" s="1"/>
  <c r="G186" i="9"/>
  <c r="E186" i="9" s="1"/>
  <c r="B186" i="9" s="1"/>
  <c r="G183" i="9"/>
  <c r="E183" i="9" s="1"/>
  <c r="B183" i="9" s="1"/>
  <c r="I10" i="9"/>
  <c r="G192" i="9"/>
  <c r="E192" i="9" s="1"/>
  <c r="B192" i="9" s="1"/>
  <c r="G208" i="9"/>
  <c r="E208" i="9" s="1"/>
  <c r="B208" i="9" s="1"/>
  <c r="D12" i="5"/>
  <c r="D88" i="5"/>
  <c r="G313" i="9"/>
  <c r="E313" i="9" s="1"/>
  <c r="B313" i="9" s="1"/>
  <c r="H315" i="9"/>
  <c r="E315" i="9" s="1"/>
  <c r="B315" i="9" s="1"/>
  <c r="H314" i="9"/>
  <c r="E314" i="9" s="1"/>
  <c r="B314" i="9" s="1"/>
  <c r="E147" i="5"/>
  <c r="D1152" i="1" s="1"/>
  <c r="G1152" i="1" s="1"/>
  <c r="D250" i="5"/>
  <c r="E5" i="6"/>
  <c r="B46" i="9"/>
  <c r="B54" i="9"/>
  <c r="B62" i="9"/>
  <c r="B70" i="9"/>
  <c r="B78" i="9"/>
  <c r="B86" i="9"/>
  <c r="B94" i="9"/>
  <c r="B102" i="9"/>
  <c r="B110" i="9"/>
  <c r="B118" i="9"/>
  <c r="B126" i="9"/>
  <c r="B134" i="9"/>
  <c r="B142" i="9"/>
  <c r="B150" i="9"/>
  <c r="B207" i="9"/>
  <c r="D45" i="8"/>
  <c r="B162" i="9"/>
  <c r="B166" i="9"/>
  <c r="B233" i="9"/>
  <c r="B279" i="9"/>
  <c r="B330" i="9"/>
  <c r="B171" i="9"/>
  <c r="B322" i="9"/>
  <c r="F150" i="5"/>
  <c r="D114" i="6"/>
  <c r="E157" i="9"/>
  <c r="B157" i="9" s="1"/>
  <c r="E169" i="9"/>
  <c r="B169" i="9" s="1"/>
  <c r="B173" i="9"/>
  <c r="F275" i="9"/>
  <c r="B275" i="9" s="1"/>
  <c r="F298" i="9"/>
  <c r="B312" i="9"/>
  <c r="E320" i="9"/>
  <c r="B320" i="9" s="1"/>
  <c r="B324" i="9"/>
  <c r="E161" i="9"/>
  <c r="B161" i="9" s="1"/>
  <c r="F243" i="9"/>
  <c r="B243" i="9" s="1"/>
  <c r="B263" i="9"/>
  <c r="B270" i="9"/>
  <c r="B281" i="9"/>
  <c r="B317" i="9"/>
  <c r="B230" i="9"/>
  <c r="B246" i="9"/>
  <c r="B262" i="9"/>
  <c r="B278" i="9"/>
  <c r="B304" i="9"/>
  <c r="E328" i="9"/>
  <c r="B328" i="9" s="1"/>
  <c r="F340" i="9"/>
  <c r="B340" i="9" s="1"/>
  <c r="B229" i="9"/>
  <c r="B237" i="9"/>
  <c r="B245" i="9"/>
  <c r="B253" i="9"/>
  <c r="B261" i="9"/>
  <c r="B269" i="9"/>
  <c r="B277" i="9"/>
  <c r="B285" i="9"/>
  <c r="E303" i="9"/>
  <c r="B303" i="9" s="1"/>
  <c r="H1603" i="1" l="1"/>
  <c r="E430" i="4"/>
  <c r="D424" i="1" s="1"/>
  <c r="D425" i="1"/>
  <c r="G421" i="1"/>
  <c r="H421" i="1"/>
  <c r="G422" i="1"/>
  <c r="H422" i="1"/>
  <c r="E360" i="4"/>
  <c r="D355" i="1" s="1"/>
  <c r="G270" i="1"/>
  <c r="H270" i="1"/>
  <c r="G204" i="1"/>
  <c r="F164" i="4"/>
  <c r="G160" i="1"/>
  <c r="E24" i="9"/>
  <c r="F49" i="4"/>
  <c r="H45" i="1"/>
  <c r="G45" i="1"/>
  <c r="H4" i="1"/>
  <c r="G4" i="1"/>
  <c r="H17" i="3"/>
  <c r="D422" i="4"/>
  <c r="C2" i="1"/>
  <c r="D418" i="4"/>
  <c r="F360" i="4"/>
  <c r="C355" i="1"/>
  <c r="F12" i="5"/>
  <c r="D7" i="5"/>
  <c r="C1017" i="1"/>
  <c r="F228" i="9"/>
  <c r="B228" i="9" s="1"/>
  <c r="D5" i="7"/>
  <c r="C1538" i="1"/>
  <c r="F571" i="4"/>
  <c r="C565" i="1"/>
  <c r="G335" i="9"/>
  <c r="E335" i="9" s="1"/>
  <c r="B335" i="9" s="1"/>
  <c r="F177" i="5"/>
  <c r="D176" i="5"/>
  <c r="C1181" i="1"/>
  <c r="B24" i="9"/>
  <c r="F35" i="6"/>
  <c r="H28" i="3"/>
  <c r="C1430" i="1"/>
  <c r="F135" i="5"/>
  <c r="C1140" i="1"/>
  <c r="D417" i="4"/>
  <c r="F308" i="4"/>
  <c r="C303" i="1"/>
  <c r="F202" i="4"/>
  <c r="C198" i="1"/>
  <c r="F119" i="5"/>
  <c r="C1124" i="1"/>
  <c r="F273" i="4"/>
  <c r="C269" i="1"/>
  <c r="F584" i="4"/>
  <c r="C578" i="1"/>
  <c r="F648" i="4"/>
  <c r="C642" i="1"/>
  <c r="H1152" i="1"/>
  <c r="I27" i="3"/>
  <c r="D1400" i="1"/>
  <c r="E141" i="6"/>
  <c r="I25" i="3"/>
  <c r="D1254" i="1"/>
  <c r="E535" i="4"/>
  <c r="D530" i="1"/>
  <c r="D535" i="4"/>
  <c r="F536" i="4"/>
  <c r="C530" i="1"/>
  <c r="D430" i="4"/>
  <c r="F431" i="4"/>
  <c r="C425" i="1"/>
  <c r="D303" i="1"/>
  <c r="F491" i="4"/>
  <c r="C485" i="1"/>
  <c r="F321" i="4"/>
  <c r="C316" i="1"/>
  <c r="F466" i="4"/>
  <c r="C460" i="1"/>
  <c r="I1560" i="1"/>
  <c r="I1556" i="1"/>
  <c r="I1552" i="1"/>
  <c r="I1548" i="1"/>
  <c r="G1510" i="1"/>
  <c r="D1509" i="1"/>
  <c r="I30" i="3"/>
  <c r="G338" i="9"/>
  <c r="E338" i="9" s="1"/>
  <c r="B338" i="9" s="1"/>
  <c r="F218" i="5"/>
  <c r="C1222" i="1"/>
  <c r="H25" i="3"/>
  <c r="F250" i="5"/>
  <c r="C1254" i="1"/>
  <c r="E180" i="9"/>
  <c r="B180" i="9" s="1"/>
  <c r="E69" i="5"/>
  <c r="F647" i="4"/>
  <c r="C641" i="1"/>
  <c r="I28" i="3"/>
  <c r="D1430" i="1"/>
  <c r="H226" i="1"/>
  <c r="G226" i="1"/>
  <c r="F125" i="4"/>
  <c r="C121" i="1"/>
  <c r="E175" i="5"/>
  <c r="D1179" i="1" s="1"/>
  <c r="D1180" i="1"/>
  <c r="I24" i="3"/>
  <c r="F354" i="4"/>
  <c r="C349" i="1"/>
  <c r="F221" i="4"/>
  <c r="C217" i="1"/>
  <c r="F43" i="4"/>
  <c r="C39" i="1"/>
  <c r="D152" i="4"/>
  <c r="H1584" i="1"/>
  <c r="G1584" i="1"/>
  <c r="F597" i="4"/>
  <c r="C591" i="1"/>
  <c r="F106" i="4"/>
  <c r="C102" i="1"/>
  <c r="F230" i="4"/>
  <c r="D141" i="6"/>
  <c r="H27" i="3"/>
  <c r="F5" i="6"/>
  <c r="C1400" i="1"/>
  <c r="H30" i="3"/>
  <c r="F114" i="6"/>
  <c r="C1509" i="1"/>
  <c r="I40" i="3"/>
  <c r="C1621" i="1"/>
  <c r="F88" i="5"/>
  <c r="D69" i="5"/>
  <c r="C1093" i="1"/>
  <c r="F629" i="4"/>
  <c r="C623" i="1"/>
  <c r="F479" i="4"/>
  <c r="C473" i="1"/>
  <c r="F373" i="4"/>
  <c r="C368" i="1"/>
  <c r="E152" i="4"/>
  <c r="F406" i="4"/>
  <c r="C401" i="1"/>
  <c r="F522" i="4"/>
  <c r="C516" i="1"/>
  <c r="I1558" i="1"/>
  <c r="I1550" i="1"/>
  <c r="C1582" i="1"/>
  <c r="D44" i="8"/>
  <c r="G342" i="9" s="1"/>
  <c r="E342" i="9" s="1"/>
  <c r="E6" i="4"/>
  <c r="E417" i="4" l="1"/>
  <c r="D412" i="1" s="1"/>
  <c r="E418" i="4"/>
  <c r="D413" i="1" s="1"/>
  <c r="H23" i="3"/>
  <c r="F69" i="5"/>
  <c r="C1074" i="1"/>
  <c r="F152" i="4"/>
  <c r="H18" i="3"/>
  <c r="D299" i="4"/>
  <c r="C148" i="1"/>
  <c r="H641" i="1"/>
  <c r="G641" i="1"/>
  <c r="H1254" i="1"/>
  <c r="G1254" i="1"/>
  <c r="H530" i="1"/>
  <c r="G530" i="1"/>
  <c r="G1140" i="1"/>
  <c r="H1140" i="1"/>
  <c r="D175" i="5"/>
  <c r="H24" i="3"/>
  <c r="F176" i="5"/>
  <c r="C1180" i="1"/>
  <c r="H355" i="1"/>
  <c r="G355" i="1"/>
  <c r="H368" i="1"/>
  <c r="G368" i="1"/>
  <c r="G39" i="1"/>
  <c r="H39" i="1"/>
  <c r="E422" i="4"/>
  <c r="F422" i="4" s="1"/>
  <c r="I17" i="3"/>
  <c r="D2" i="1"/>
  <c r="H2" i="1" s="1"/>
  <c r="G401" i="1"/>
  <c r="H401" i="1"/>
  <c r="G1621" i="1"/>
  <c r="H1621" i="1"/>
  <c r="F141" i="6"/>
  <c r="H31" i="3"/>
  <c r="C1536" i="1"/>
  <c r="G102" i="1"/>
  <c r="H102" i="1"/>
  <c r="G121" i="1"/>
  <c r="H121" i="1"/>
  <c r="I23" i="3"/>
  <c r="D1074" i="1"/>
  <c r="E6" i="5"/>
  <c r="D640" i="4"/>
  <c r="F535" i="4"/>
  <c r="C529" i="1"/>
  <c r="G1430" i="1"/>
  <c r="H1430" i="1"/>
  <c r="G345" i="9"/>
  <c r="E345" i="9" s="1"/>
  <c r="H33" i="3"/>
  <c r="C1537" i="1"/>
  <c r="D6" i="5"/>
  <c r="F7" i="5"/>
  <c r="H22" i="3"/>
  <c r="C1012" i="1"/>
  <c r="C413" i="1"/>
  <c r="H1582" i="1"/>
  <c r="G1582" i="1"/>
  <c r="H516" i="1"/>
  <c r="G516" i="1"/>
  <c r="B342" i="9"/>
  <c r="H623" i="1"/>
  <c r="G623" i="1"/>
  <c r="K1480" i="9"/>
  <c r="G343" i="9"/>
  <c r="E343" i="9" s="1"/>
  <c r="B343" i="9" s="1"/>
  <c r="C1620" i="1"/>
  <c r="H11" i="3" s="1"/>
  <c r="I39" i="3"/>
  <c r="H19" i="9"/>
  <c r="E19" i="9" s="1"/>
  <c r="B19" i="9" s="1"/>
  <c r="G473" i="1"/>
  <c r="H473" i="1"/>
  <c r="H1093" i="1"/>
  <c r="G1093" i="1"/>
  <c r="H9" i="3"/>
  <c r="G1400" i="1"/>
  <c r="H1400" i="1"/>
  <c r="G347" i="9"/>
  <c r="E347" i="9" s="1"/>
  <c r="G217" i="1"/>
  <c r="H217" i="1"/>
  <c r="G1222" i="1"/>
  <c r="H1222" i="1"/>
  <c r="H316" i="1"/>
  <c r="G316" i="1"/>
  <c r="D639" i="4"/>
  <c r="F430" i="4"/>
  <c r="C424" i="1"/>
  <c r="D1536" i="1"/>
  <c r="I31" i="3"/>
  <c r="H642" i="1"/>
  <c r="G642" i="1"/>
  <c r="G269" i="1"/>
  <c r="H269" i="1"/>
  <c r="G198" i="1"/>
  <c r="H198" i="1"/>
  <c r="F417" i="4"/>
  <c r="C412" i="1"/>
  <c r="G1181" i="1"/>
  <c r="H1181" i="1"/>
  <c r="H565" i="1"/>
  <c r="G565" i="1"/>
  <c r="G2" i="1"/>
  <c r="F6" i="4"/>
  <c r="E640" i="4"/>
  <c r="D634" i="1" s="1"/>
  <c r="D529" i="1"/>
  <c r="E639" i="4"/>
  <c r="D633" i="1" s="1"/>
  <c r="E299" i="4"/>
  <c r="E300" i="4" s="1"/>
  <c r="D296" i="1" s="1"/>
  <c r="I18" i="3"/>
  <c r="D148" i="1"/>
  <c r="G1509" i="1"/>
  <c r="H1509" i="1"/>
  <c r="H591" i="1"/>
  <c r="G591" i="1"/>
  <c r="G349" i="1"/>
  <c r="H349" i="1"/>
  <c r="G460" i="1"/>
  <c r="H460" i="1"/>
  <c r="G485" i="1"/>
  <c r="H485" i="1"/>
  <c r="H425" i="1"/>
  <c r="G425" i="1"/>
  <c r="H578" i="1"/>
  <c r="G578" i="1"/>
  <c r="H1124" i="1"/>
  <c r="G1124" i="1"/>
  <c r="G303" i="1"/>
  <c r="H303" i="1"/>
  <c r="G1538" i="1"/>
  <c r="H1538" i="1"/>
  <c r="G1017" i="1"/>
  <c r="H1017" i="1"/>
  <c r="D643" i="4"/>
  <c r="C417" i="1"/>
  <c r="F418" i="4" l="1"/>
  <c r="N3" i="9"/>
  <c r="H424" i="1"/>
  <c r="G424" i="1"/>
  <c r="K3" i="9"/>
  <c r="G306" i="9"/>
  <c r="E306" i="9" s="1"/>
  <c r="B306" i="9" s="1"/>
  <c r="G299" i="9"/>
  <c r="F6" i="5"/>
  <c r="C1011" i="1"/>
  <c r="F640" i="4"/>
  <c r="C634" i="1"/>
  <c r="G1536" i="1"/>
  <c r="H1536" i="1"/>
  <c r="F175" i="5"/>
  <c r="C1179" i="1"/>
  <c r="E346" i="9"/>
  <c r="I9" i="3" s="1"/>
  <c r="B347" i="9"/>
  <c r="E341" i="9"/>
  <c r="I11" i="3" s="1"/>
  <c r="G1012" i="1"/>
  <c r="H1012" i="1"/>
  <c r="G1537" i="1"/>
  <c r="H1537" i="1"/>
  <c r="H299" i="9"/>
  <c r="D1011" i="1"/>
  <c r="G1180" i="1"/>
  <c r="H1180" i="1"/>
  <c r="H148" i="1"/>
  <c r="G148" i="1"/>
  <c r="H1074" i="1"/>
  <c r="G1074" i="1"/>
  <c r="C637" i="1"/>
  <c r="E301" i="4"/>
  <c r="D297" i="1" s="1"/>
  <c r="E423" i="4"/>
  <c r="E424" i="4" s="1"/>
  <c r="D419" i="1" s="1"/>
  <c r="D295" i="1"/>
  <c r="H412" i="1"/>
  <c r="G412" i="1"/>
  <c r="F639" i="4"/>
  <c r="C633" i="1"/>
  <c r="H529" i="1"/>
  <c r="G529" i="1"/>
  <c r="E643" i="4"/>
  <c r="D417" i="1"/>
  <c r="H417" i="1" s="1"/>
  <c r="D301" i="4"/>
  <c r="F299" i="4"/>
  <c r="D423" i="4"/>
  <c r="C295" i="1"/>
  <c r="D300" i="4"/>
  <c r="G1620" i="1"/>
  <c r="H1620" i="1"/>
  <c r="G413" i="1"/>
  <c r="H413" i="1"/>
  <c r="B345" i="9"/>
  <c r="E344" i="9"/>
  <c r="I10" i="3" s="1"/>
  <c r="G417" i="1" l="1"/>
  <c r="G295" i="1"/>
  <c r="H295" i="1"/>
  <c r="D644" i="4"/>
  <c r="D425" i="4"/>
  <c r="F423" i="4"/>
  <c r="C418" i="1"/>
  <c r="G20" i="9"/>
  <c r="D424" i="4"/>
  <c r="H633" i="1"/>
  <c r="G633" i="1"/>
  <c r="D637" i="1"/>
  <c r="H637" i="1" s="1"/>
  <c r="E644" i="4"/>
  <c r="E645" i="4" s="1"/>
  <c r="E425" i="4"/>
  <c r="D420" i="1" s="1"/>
  <c r="D418" i="1"/>
  <c r="H20" i="9"/>
  <c r="H8" i="3"/>
  <c r="G1011" i="1"/>
  <c r="H1011" i="1"/>
  <c r="F300" i="4"/>
  <c r="C296" i="1"/>
  <c r="F301" i="4"/>
  <c r="C297" i="1"/>
  <c r="F643" i="4"/>
  <c r="G1179" i="1"/>
  <c r="H1179" i="1"/>
  <c r="H634" i="1"/>
  <c r="G634" i="1"/>
  <c r="E299" i="9"/>
  <c r="M3" i="9" l="1"/>
  <c r="D639" i="1"/>
  <c r="E20" i="9"/>
  <c r="B20" i="9" s="1"/>
  <c r="D646" i="4"/>
  <c r="F644" i="4"/>
  <c r="C638" i="1"/>
  <c r="D645" i="4"/>
  <c r="F424" i="4"/>
  <c r="C419" i="1"/>
  <c r="F425" i="4"/>
  <c r="C420" i="1"/>
  <c r="G296" i="1"/>
  <c r="H296" i="1"/>
  <c r="H297" i="1"/>
  <c r="G297" i="1"/>
  <c r="G637" i="1"/>
  <c r="G418" i="1"/>
  <c r="H418" i="1"/>
  <c r="B299" i="9"/>
  <c r="E646" i="4"/>
  <c r="D638" i="1"/>
  <c r="H638" i="1" l="1"/>
  <c r="G638" i="1"/>
  <c r="E650" i="4"/>
  <c r="D640" i="1"/>
  <c r="G419" i="1"/>
  <c r="H419" i="1"/>
  <c r="E649" i="4"/>
  <c r="F646" i="4"/>
  <c r="D650" i="4"/>
  <c r="C640" i="1"/>
  <c r="G420" i="1"/>
  <c r="H420" i="1"/>
  <c r="D649" i="4"/>
  <c r="F645" i="4"/>
  <c r="C639" i="1"/>
  <c r="G297" i="9"/>
  <c r="E297" i="9" s="1"/>
  <c r="B297" i="9" s="1"/>
  <c r="H333" i="9"/>
  <c r="G333" i="9"/>
  <c r="E333" i="9" s="1"/>
  <c r="H639" i="1" l="1"/>
  <c r="G639" i="1"/>
  <c r="I19" i="3"/>
  <c r="D643" i="1"/>
  <c r="I20" i="3"/>
  <c r="D644" i="1"/>
  <c r="B333" i="9"/>
  <c r="E298" i="9"/>
  <c r="I8" i="3" s="1"/>
  <c r="H640" i="1"/>
  <c r="G640" i="1"/>
  <c r="F649" i="4"/>
  <c r="H19" i="3"/>
  <c r="C643" i="1"/>
  <c r="H20" i="3"/>
  <c r="F650" i="4"/>
  <c r="C644" i="1"/>
  <c r="H7" i="3" l="1"/>
  <c r="J3" i="9" s="1"/>
  <c r="H644" i="1"/>
  <c r="G644" i="1"/>
  <c r="H643" i="1"/>
  <c r="G643" i="1"/>
  <c r="G295" i="9" l="1"/>
  <c r="L293" i="9"/>
  <c r="F293" i="9" s="1"/>
  <c r="G18" i="9"/>
  <c r="H295" i="9"/>
  <c r="H15" i="9"/>
  <c r="K8" i="9"/>
  <c r="J6" i="9"/>
  <c r="G21" i="9"/>
  <c r="H18" i="9"/>
  <c r="L16" i="9"/>
  <c r="K7" i="9"/>
  <c r="I11" i="9"/>
  <c r="K9" i="9"/>
  <c r="J5" i="9"/>
  <c r="J13" i="9"/>
  <c r="I9" i="9"/>
  <c r="H17" i="9"/>
  <c r="I12" i="9"/>
  <c r="J7" i="9"/>
  <c r="J10" i="9"/>
  <c r="I6" i="9"/>
  <c r="J12" i="9"/>
  <c r="L15" i="9"/>
  <c r="J11" i="9"/>
  <c r="K6" i="9"/>
  <c r="K13" i="9"/>
  <c r="J9" i="9"/>
  <c r="I5" i="9"/>
  <c r="I13" i="9"/>
  <c r="H22" i="9"/>
  <c r="I17" i="9"/>
  <c r="H16" i="9"/>
  <c r="G15" i="9"/>
  <c r="G17" i="9"/>
  <c r="M16" i="9"/>
  <c r="K10" i="9"/>
  <c r="K12" i="9"/>
  <c r="J8" i="9"/>
  <c r="K5" i="9"/>
  <c r="H21" i="9"/>
  <c r="G16" i="9"/>
  <c r="G22" i="9"/>
  <c r="J17" i="9"/>
  <c r="I8" i="9"/>
  <c r="K11" i="9"/>
  <c r="I7" i="9"/>
  <c r="M15" i="9"/>
  <c r="E15" i="9" l="1"/>
  <c r="E22" i="9"/>
  <c r="B22" i="9" s="1"/>
  <c r="E7" i="9"/>
  <c r="B7" i="9" s="1"/>
  <c r="E17" i="9"/>
  <c r="B17" i="9" s="1"/>
  <c r="E16" i="9"/>
  <c r="E13" i="9"/>
  <c r="B13" i="9" s="1"/>
  <c r="E295" i="9"/>
  <c r="B295" i="9" s="1"/>
  <c r="E8" i="9"/>
  <c r="B8" i="9" s="1"/>
  <c r="E5" i="9"/>
  <c r="E10" i="9"/>
  <c r="B10" i="9" s="1"/>
  <c r="E9" i="9"/>
  <c r="B9" i="9" s="1"/>
  <c r="E11" i="9"/>
  <c r="B11" i="9" s="1"/>
  <c r="E21" i="9"/>
  <c r="B21" i="9" s="1"/>
  <c r="F15" i="9"/>
  <c r="E18" i="9"/>
  <c r="B18" i="9" s="1"/>
  <c r="E12" i="9"/>
  <c r="B12" i="9" s="1"/>
  <c r="F16" i="9"/>
  <c r="B16" i="9" s="1"/>
  <c r="B293" i="9"/>
  <c r="F23" i="9"/>
  <c r="E6" i="9"/>
  <c r="B6" i="9" s="1"/>
  <c r="E23" i="9" l="1"/>
  <c r="I7" i="3" s="1"/>
  <c r="B15" i="9"/>
  <c r="E14" i="9"/>
  <c r="I13" i="3" s="1"/>
  <c r="F14" i="9"/>
  <c r="F3" i="9" s="1"/>
  <c r="E4" i="9"/>
  <c r="B5" i="9"/>
  <c r="E3" i="9" l="1"/>
</calcChain>
</file>

<file path=xl/sharedStrings.xml><?xml version="1.0" encoding="utf-8"?>
<sst xmlns="http://schemas.openxmlformats.org/spreadsheetml/2006/main" count="4722" uniqueCount="3655">
  <si>
    <t>Obveznik:</t>
  </si>
  <si>
    <t>36887 - OPĆINA STRIZIVOJNA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</si>
  <si>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</si>
  <si>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</si>
  <si>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</si>
  <si>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</si>
  <si>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</si>
  <si>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</si>
  <si>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</si>
  <si>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</si>
  <si>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</si>
  <si>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</si>
  <si>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</si>
  <si>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</si>
  <si>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</si>
  <si>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</si>
  <si>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</si>
  <si>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</si>
  <si>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</si>
  <si>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</si>
  <si>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</si>
  <si>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</si>
  <si>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</si>
  <si>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</si>
  <si>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</si>
  <si>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</si>
  <si>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</si>
  <si>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</si>
  <si>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</si>
  <si>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</si>
  <si>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</si>
  <si>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</si>
  <si>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</si>
  <si>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</si>
  <si>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</si>
  <si>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</si>
  <si>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</si>
  <si>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</si>
  <si>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</si>
  <si>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</si>
  <si>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</si>
  <si>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</si>
  <si>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</si>
  <si>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</si>
  <si>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</si>
  <si>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</si>
  <si>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</si>
  <si>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</si>
  <si>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</si>
  <si>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</si>
  <si>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</si>
  <si>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</si>
  <si>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</si>
  <si>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</si>
  <si>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</si>
  <si>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</si>
  <si>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</si>
  <si>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</si>
  <si>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</si>
  <si>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</si>
  <si>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</si>
  <si>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</si>
  <si>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</si>
  <si>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</si>
  <si>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</si>
  <si>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</si>
  <si>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</si>
  <si>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</si>
  <si>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</si>
  <si>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</si>
  <si>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</si>
  <si>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</si>
  <si>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</si>
  <si>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</si>
  <si>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</si>
  <si>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</si>
  <si>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</si>
  <si>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</si>
  <si>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</si>
  <si>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</si>
  <si>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</si>
  <si>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</si>
  <si>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</si>
  <si>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</si>
  <si>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</si>
  <si>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</si>
  <si>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</si>
  <si>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</si>
  <si>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</si>
  <si>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</si>
  <si>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</si>
  <si>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</si>
  <si>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</si>
  <si>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</si>
  <si>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</si>
  <si>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</si>
  <si>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</si>
  <si>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</si>
  <si>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</si>
  <si>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</si>
  <si>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</si>
  <si>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</si>
  <si>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</si>
  <si>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</si>
  <si>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</si>
  <si>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</si>
  <si>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</si>
  <si>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</si>
  <si>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</si>
  <si>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</si>
  <si>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</si>
  <si>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</si>
  <si>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</si>
  <si>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</si>
  <si>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</si>
  <si>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</si>
  <si>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</si>
  <si>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</si>
  <si>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</si>
  <si>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</si>
  <si>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</si>
  <si>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</si>
  <si>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</si>
  <si>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</si>
  <si>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</si>
  <si>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</si>
  <si>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</si>
  <si>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</si>
  <si>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</si>
  <si>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</si>
  <si>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</si>
  <si>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</si>
  <si>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</si>
  <si>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</si>
  <si>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</si>
  <si>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</si>
  <si>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</si>
  <si>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</si>
  <si>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</si>
  <si>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</si>
  <si>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</si>
  <si>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</si>
  <si>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</si>
  <si>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</si>
  <si>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</si>
  <si>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</si>
  <si>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</si>
  <si>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</si>
  <si>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</si>
  <si>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</si>
  <si>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</si>
  <si>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</si>
  <si>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</si>
  <si>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</si>
  <si>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</si>
  <si>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</si>
  <si>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</si>
  <si>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</si>
  <si>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</si>
  <si>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</si>
  <si>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</si>
  <si>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</si>
  <si>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</si>
  <si>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</si>
  <si>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</si>
  <si>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</si>
  <si>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</si>
  <si>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</si>
  <si>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</si>
  <si>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</si>
  <si>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</si>
  <si>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</si>
  <si>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</si>
  <si>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</si>
  <si>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</si>
  <si>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</si>
  <si>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</si>
  <si>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</si>
  <si>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</si>
  <si>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</si>
  <si>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</si>
  <si>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</si>
  <si>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</si>
  <si>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</si>
  <si>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</si>
  <si>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</si>
  <si>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</si>
  <si>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</si>
  <si>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</si>
  <si>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</si>
  <si>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</si>
  <si>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</si>
  <si>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</si>
  <si>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</si>
  <si>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</si>
  <si>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</si>
  <si>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</si>
  <si>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</si>
  <si>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</si>
  <si>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</si>
  <si>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</si>
  <si>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</si>
  <si>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</si>
  <si>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</si>
  <si>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</si>
  <si>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</si>
  <si>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</si>
  <si>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</si>
  <si>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</si>
  <si>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</si>
  <si>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</si>
  <si>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</si>
  <si>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</si>
  <si>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</si>
  <si>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</si>
  <si>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</si>
  <si>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</si>
  <si>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</si>
  <si>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</si>
  <si>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</si>
  <si>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</si>
  <si>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</si>
  <si>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</si>
  <si>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</si>
  <si>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</si>
  <si>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</si>
  <si>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</si>
  <si>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</si>
  <si>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</si>
  <si>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</si>
  <si>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</si>
  <si>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</si>
  <si>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</si>
  <si>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</si>
  <si>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</si>
  <si>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</si>
  <si>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</si>
  <si>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</si>
  <si>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</si>
  <si>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</si>
  <si>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</si>
  <si>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</si>
  <si>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</si>
  <si>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</si>
  <si>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</si>
  <si>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</si>
  <si>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</si>
  <si>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</si>
  <si>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</si>
  <si>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</si>
  <si>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</si>
  <si>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</si>
  <si>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</si>
  <si>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</si>
  <si>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</si>
  <si>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</si>
  <si>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</si>
  <si>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</si>
  <si>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</si>
  <si>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</si>
  <si>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</si>
  <si>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</si>
  <si>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</si>
  <si>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</si>
  <si>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</si>
  <si>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</si>
  <si>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</si>
  <si>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</si>
  <si>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</si>
  <si>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</si>
  <si>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</si>
  <si>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</si>
  <si>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</si>
  <si>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</si>
  <si>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</si>
  <si>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</si>
  <si>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</si>
  <si>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</si>
  <si>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</si>
  <si>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</si>
  <si>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</si>
  <si>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</si>
  <si>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</si>
  <si>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</si>
  <si>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</si>
  <si>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</si>
  <si>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</si>
  <si>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</si>
  <si>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</si>
  <si>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</si>
  <si>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</si>
  <si>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</si>
  <si>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</si>
  <si>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</si>
  <si>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</si>
  <si>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</si>
  <si>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</si>
  <si>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</si>
  <si>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</si>
  <si>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</si>
  <si>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</si>
  <si>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</si>
  <si>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</si>
  <si>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</si>
  <si>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</si>
  <si>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</si>
  <si>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</si>
  <si>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</si>
  <si>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</si>
  <si>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</si>
  <si>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</si>
  <si>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</si>
  <si>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</si>
  <si>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</si>
  <si>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</si>
  <si>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</si>
  <si>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</si>
  <si>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</si>
  <si>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</si>
  <si>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</si>
  <si>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</si>
  <si>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</si>
  <si>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</si>
  <si>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</si>
  <si>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</si>
  <si>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</si>
  <si>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</si>
  <si>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</si>
  <si>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</si>
  <si>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</si>
  <si>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</si>
  <si>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</si>
  <si>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</si>
  <si>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</si>
  <si>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</si>
  <si>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</si>
  <si>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</si>
  <si>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</si>
  <si>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</si>
  <si>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</si>
  <si>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</si>
  <si>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</si>
  <si>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</si>
  <si>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</si>
  <si>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</si>
  <si>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</si>
  <si>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</si>
  <si>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</si>
  <si>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</si>
  <si>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</si>
  <si>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</si>
  <si>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</si>
  <si>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</si>
  <si>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</si>
  <si>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</si>
  <si>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</si>
  <si>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</si>
  <si>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</si>
  <si>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</si>
  <si>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</si>
  <si>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</si>
  <si>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</si>
  <si>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</si>
  <si>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</si>
  <si>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</si>
  <si>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</si>
  <si>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</si>
  <si>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</si>
  <si>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</si>
  <si>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</si>
  <si>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</si>
  <si>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</si>
  <si>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</si>
  <si>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</si>
  <si>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</si>
  <si>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</si>
  <si>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</si>
  <si>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</si>
  <si>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</si>
  <si>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</si>
  <si>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</si>
  <si>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</si>
  <si>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</si>
  <si>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</si>
  <si>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</si>
  <si>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</si>
  <si>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</si>
  <si>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</si>
  <si>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</si>
  <si>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</si>
  <si>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</si>
  <si>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</si>
  <si>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</si>
  <si>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</si>
  <si>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</si>
  <si>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</si>
  <si>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</si>
  <si>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</si>
  <si>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</si>
  <si>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</si>
  <si>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</si>
  <si>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</si>
  <si>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</si>
  <si>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</si>
  <si>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</si>
  <si>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</si>
  <si>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</si>
  <si>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</si>
  <si>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</si>
  <si>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</si>
  <si>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</si>
  <si>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</si>
  <si>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</si>
  <si>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</si>
  <si>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</si>
  <si>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</si>
  <si>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</si>
  <si>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</si>
  <si>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</si>
  <si>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</si>
  <si>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</si>
  <si>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</si>
  <si>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</si>
  <si>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</si>
  <si>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</si>
  <si>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</si>
  <si>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</si>
  <si>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</si>
  <si>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</si>
  <si>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</si>
  <si>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</si>
  <si>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</si>
  <si>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</si>
  <si>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</si>
  <si>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</si>
  <si>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</si>
  <si>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</si>
  <si>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</si>
  <si>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</si>
  <si>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</si>
  <si>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</si>
  <si>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</si>
  <si>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</si>
  <si>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</si>
  <si>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</si>
  <si>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</si>
  <si>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</si>
  <si>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</si>
  <si>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</si>
  <si>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</si>
  <si>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</si>
  <si>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</si>
  <si>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</si>
  <si>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</si>
  <si>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</si>
  <si>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</si>
  <si>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</si>
  <si>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</si>
  <si>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</si>
  <si>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</si>
  <si>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</si>
  <si>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</si>
  <si>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</si>
  <si>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</si>
  <si>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</si>
  <si>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</si>
  <si>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</si>
  <si>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</si>
  <si>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</si>
  <si>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</si>
  <si>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</si>
  <si>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</si>
  <si>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</si>
  <si>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</si>
  <si>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</si>
  <si>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</si>
  <si>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</si>
  <si>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</si>
  <si>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</si>
  <si>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</si>
  <si>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</si>
  <si>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</si>
  <si>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</si>
  <si>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</si>
  <si>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</si>
  <si>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</si>
  <si>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</si>
  <si>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</si>
  <si>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</si>
  <si>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</si>
  <si>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</si>
  <si>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</si>
  <si>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</si>
  <si>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</si>
  <si>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</si>
  <si>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</si>
  <si>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</si>
  <si>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</si>
  <si>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</si>
  <si>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</si>
  <si>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</si>
  <si>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</si>
  <si>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</si>
  <si>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</si>
  <si>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</si>
  <si>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</si>
  <si>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</si>
  <si>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</si>
  <si>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</si>
  <si>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</si>
  <si>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</si>
  <si>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</si>
  <si>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</si>
  <si>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</si>
  <si>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</si>
  <si>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</si>
  <si>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</si>
  <si>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</si>
  <si>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</si>
  <si>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</si>
  <si>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</si>
  <si>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</si>
  <si>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</si>
  <si>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</si>
  <si>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</si>
  <si>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</si>
  <si>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</si>
  <si>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</si>
  <si>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</si>
  <si>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</si>
  <si>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</si>
  <si>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</si>
  <si>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</si>
  <si>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</si>
  <si>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</si>
  <si>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</si>
  <si>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</si>
  <si>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</si>
  <si>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</si>
  <si>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</si>
  <si>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</si>
  <si>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</si>
  <si>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</si>
  <si>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</si>
  <si>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</si>
  <si>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</si>
  <si>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</si>
  <si>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</si>
  <si>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</si>
  <si>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</si>
  <si>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</si>
  <si>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</si>
  <si>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</si>
  <si>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</si>
  <si>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</si>
  <si>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</si>
  <si>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</si>
  <si>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</si>
  <si>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</si>
  <si>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</si>
  <si>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</si>
  <si>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</si>
  <si>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</si>
  <si>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</si>
  <si>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</si>
  <si>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</si>
  <si>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</si>
  <si>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</si>
  <si>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</si>
  <si>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</si>
  <si>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</si>
  <si>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</si>
  <si>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</si>
  <si>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</si>
  <si>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</si>
  <si>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</si>
  <si>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</si>
  <si>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</si>
  <si>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</si>
  <si>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</si>
  <si>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</si>
  <si>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</si>
  <si>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</si>
  <si>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</si>
  <si>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</si>
  <si>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</si>
  <si>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</si>
  <si>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</si>
  <si>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</si>
  <si>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</si>
  <si>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</si>
  <si>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</si>
  <si>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</si>
  <si>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</si>
  <si>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</si>
  <si>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</si>
  <si>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</si>
  <si>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</si>
  <si>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</si>
  <si>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</si>
  <si>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</si>
  <si>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</si>
  <si>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</si>
  <si>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</si>
  <si>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</si>
  <si>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</si>
  <si>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</si>
  <si>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</si>
  <si>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</si>
  <si>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</si>
  <si>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</si>
  <si>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</si>
  <si>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</si>
  <si>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</si>
  <si>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</si>
  <si>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</si>
  <si>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</si>
  <si>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</si>
  <si>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</si>
  <si>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</si>
  <si>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</si>
  <si>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</si>
  <si>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</si>
  <si>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</si>
  <si>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</si>
  <si>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</si>
  <si>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</si>
  <si>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</si>
  <si>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</si>
  <si>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</si>
  <si>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</si>
  <si>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</si>
  <si>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</si>
  <si>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</si>
  <si>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</si>
  <si>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</si>
  <si>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</si>
  <si>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</si>
  <si>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</si>
  <si>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</si>
  <si>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</si>
  <si>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</si>
  <si>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</si>
  <si>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</si>
  <si>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</si>
  <si>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</si>
  <si>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</si>
  <si>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</si>
  <si>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</si>
  <si>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</si>
  <si>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</si>
  <si>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</si>
  <si>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</si>
  <si>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</si>
  <si>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</si>
  <si>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</si>
  <si>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</si>
  <si>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</si>
  <si>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</si>
  <si>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</si>
  <si>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</si>
  <si>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</si>
  <si>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</si>
  <si>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</si>
  <si>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</si>
  <si>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</si>
  <si>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</si>
  <si>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</si>
  <si>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</si>
  <si>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</si>
  <si>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</si>
  <si>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</si>
  <si>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</si>
  <si>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</si>
  <si>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</si>
  <si>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</si>
  <si>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</si>
  <si>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</si>
  <si>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</si>
  <si>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</si>
  <si>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</si>
  <si>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</si>
  <si>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</si>
  <si>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</si>
  <si>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</si>
  <si>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</si>
  <si>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</si>
  <si>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</si>
  <si>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</si>
  <si>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</si>
  <si>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</si>
  <si>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</si>
  <si>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</si>
  <si>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</si>
  <si>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</si>
  <si>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</si>
  <si>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</si>
  <si>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</si>
  <si>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</si>
  <si>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</si>
  <si>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</si>
  <si>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</si>
  <si>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</si>
  <si>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</si>
  <si>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</si>
  <si>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</si>
  <si>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</si>
  <si>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</si>
  <si>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</si>
  <si>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</si>
  <si>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</si>
  <si>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</si>
  <si>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</si>
  <si>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</si>
  <si>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</si>
  <si>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</si>
  <si>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</si>
  <si>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</si>
  <si>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</si>
  <si>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</si>
  <si>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</si>
  <si>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</si>
  <si>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</si>
  <si>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</si>
  <si>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</si>
  <si>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</si>
  <si>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</si>
  <si>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</si>
  <si>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</si>
  <si>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</si>
  <si>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</si>
  <si>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</si>
  <si>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</si>
  <si>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</si>
  <si>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</si>
  <si>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</si>
  <si>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</si>
  <si>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</si>
  <si>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</si>
  <si>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</si>
  <si>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</si>
  <si>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</si>
  <si>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</si>
  <si>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</si>
  <si>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</si>
  <si>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</si>
  <si>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</si>
  <si>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</si>
  <si>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</si>
  <si>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</si>
  <si>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</si>
  <si>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</si>
  <si>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</si>
  <si>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</si>
  <si>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</si>
  <si>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</si>
  <si>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</si>
  <si>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</si>
  <si>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</si>
  <si>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</si>
  <si>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</si>
  <si>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</si>
  <si>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</si>
  <si>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</si>
  <si>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</si>
  <si>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</si>
  <si>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</si>
  <si>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</si>
  <si>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</si>
  <si>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</si>
  <si>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</si>
  <si>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</si>
  <si>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</si>
  <si>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</si>
  <si>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</si>
  <si>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</si>
  <si>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</si>
  <si>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</si>
  <si>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</si>
  <si>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</si>
  <si>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</si>
  <si>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</si>
  <si>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</si>
  <si>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</si>
  <si>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</si>
  <si>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</si>
  <si>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</si>
  <si>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</si>
  <si>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</si>
  <si>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</si>
  <si>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</si>
  <si>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</si>
  <si>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</si>
  <si>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</si>
  <si>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</si>
  <si>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</si>
  <si>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</si>
  <si>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</si>
  <si>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</si>
  <si>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</si>
  <si>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</si>
  <si>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</si>
  <si>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</si>
  <si>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</si>
  <si>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</si>
  <si>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</si>
  <si>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</si>
  <si>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</si>
  <si>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</si>
  <si>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</si>
  <si>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</si>
  <si>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</si>
  <si>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</si>
  <si>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</si>
  <si>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</si>
  <si>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</si>
  <si>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</si>
  <si>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</si>
  <si>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</si>
  <si>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</si>
  <si>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</si>
  <si>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</si>
  <si>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</si>
  <si>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</si>
  <si>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</si>
  <si>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</si>
  <si>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</si>
  <si>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</si>
  <si>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</si>
  <si>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</si>
  <si>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</si>
  <si>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</si>
  <si>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</si>
  <si>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</si>
  <si>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</si>
  <si>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</si>
  <si>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</si>
  <si>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</si>
  <si>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</si>
  <si>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</si>
  <si>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</si>
  <si>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</si>
  <si>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</si>
  <si>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</si>
  <si>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</si>
  <si>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</si>
  <si>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</si>
  <si>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</si>
  <si>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</si>
  <si>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</si>
  <si>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</si>
  <si>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</si>
  <si>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</si>
  <si>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</si>
  <si>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</si>
  <si>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</si>
  <si>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</si>
  <si>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</si>
  <si>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</si>
  <si>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</si>
  <si>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</si>
  <si>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</si>
  <si>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</si>
  <si>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</si>
  <si>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</si>
  <si>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</si>
  <si>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</si>
  <si>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</si>
  <si>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</si>
  <si>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</si>
  <si>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</si>
  <si>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</si>
  <si>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</si>
  <si>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</si>
  <si>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</si>
  <si>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</si>
  <si>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</si>
  <si>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</si>
  <si>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</si>
  <si>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</si>
  <si>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</si>
  <si>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</si>
  <si>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</si>
  <si>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</si>
  <si>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</si>
  <si>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</si>
  <si>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</si>
  <si>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</si>
  <si>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</si>
  <si>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</si>
  <si>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</si>
  <si>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</si>
  <si>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</si>
  <si>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</si>
  <si>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</si>
  <si>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</si>
  <si>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</si>
  <si>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</si>
  <si>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</si>
  <si>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</si>
  <si>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</si>
  <si>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</si>
  <si>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</si>
  <si>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</si>
  <si>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</si>
  <si>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</si>
  <si>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</si>
  <si>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</si>
  <si>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</si>
  <si>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</si>
  <si>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</si>
  <si>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</si>
  <si>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</si>
  <si>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</si>
  <si>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</si>
  <si>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</si>
  <si>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</si>
  <si>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</si>
  <si>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</si>
  <si>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</si>
  <si>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</si>
  <si>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</si>
  <si>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</si>
  <si>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</si>
  <si>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</si>
  <si>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</si>
  <si>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</si>
  <si>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</si>
  <si>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</si>
  <si>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</si>
  <si>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</si>
  <si>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</si>
  <si>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</si>
  <si>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</si>
  <si>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</si>
  <si>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</si>
  <si>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</si>
  <si>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</si>
  <si>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</si>
  <si>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</si>
  <si>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</si>
  <si>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</si>
  <si>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</si>
  <si>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</si>
  <si>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</si>
  <si>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</si>
  <si>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</si>
  <si>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</si>
  <si>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</si>
  <si>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</si>
  <si>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</si>
  <si>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</si>
  <si>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</si>
  <si>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</si>
  <si>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</si>
  <si>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</si>
  <si>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</si>
  <si>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</si>
  <si>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</si>
  <si>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</si>
  <si>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</si>
  <si>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</si>
  <si>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</si>
  <si>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</si>
  <si>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</si>
  <si>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</si>
  <si>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</si>
  <si>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</si>
  <si>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</si>
  <si>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</si>
  <si>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</si>
  <si>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</si>
  <si>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</si>
  <si>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</si>
  <si>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</si>
  <si>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</si>
  <si>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</si>
  <si>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</si>
  <si>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</si>
  <si>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</si>
  <si>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</si>
  <si>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</si>
  <si>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</si>
  <si>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</si>
  <si>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</si>
  <si>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</si>
  <si>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</si>
  <si>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</si>
  <si>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</si>
  <si>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</si>
  <si>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</si>
  <si>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</si>
  <si>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</si>
  <si>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</si>
  <si>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</si>
  <si>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</si>
  <si>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</si>
  <si>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</si>
  <si>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</si>
  <si>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</si>
  <si>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</si>
  <si>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</si>
  <si>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</si>
  <si>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</si>
  <si>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</si>
  <si>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</si>
  <si>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</si>
  <si>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</si>
  <si>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</si>
  <si>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</si>
  <si>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</si>
  <si>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</si>
  <si>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</si>
  <si>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</si>
  <si>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</si>
  <si>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</si>
  <si>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</si>
  <si>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</si>
  <si>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</si>
  <si>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</si>
  <si>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</si>
  <si>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</si>
  <si>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</si>
  <si>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</si>
  <si>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</si>
  <si>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</si>
  <si>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</si>
  <si>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</si>
  <si>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</si>
  <si>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</si>
  <si>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</si>
  <si>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</si>
  <si>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</si>
  <si>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</si>
  <si>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</si>
  <si>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</si>
  <si>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</si>
  <si>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</si>
  <si>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</si>
  <si>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</si>
  <si>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</si>
  <si>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</si>
  <si>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</si>
  <si>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</si>
  <si>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</si>
  <si>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</si>
  <si>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</si>
  <si>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</si>
  <si>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</si>
  <si>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</si>
  <si>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</si>
  <si>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</si>
  <si>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</si>
  <si>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</si>
  <si>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</si>
  <si>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</si>
  <si>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</si>
  <si>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</si>
  <si>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</si>
  <si>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</si>
  <si>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</si>
  <si>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</si>
  <si>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</si>
  <si>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</si>
  <si>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</si>
  <si>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</si>
  <si>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</si>
  <si>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</si>
  <si>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</si>
  <si>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</si>
  <si>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</si>
  <si>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</si>
  <si>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</si>
  <si>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</si>
  <si>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</si>
  <si>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</si>
  <si>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</si>
  <si>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</si>
  <si>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</si>
  <si>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</si>
  <si>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</si>
  <si>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</si>
  <si>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</si>
  <si>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</si>
  <si>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</si>
  <si>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</si>
  <si>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</si>
  <si>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</si>
  <si>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</si>
  <si>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</si>
  <si>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</si>
  <si>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</si>
  <si>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</si>
  <si>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</si>
  <si>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</si>
  <si>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</si>
  <si>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</si>
  <si>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</si>
  <si>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</si>
  <si>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</si>
  <si>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</si>
  <si>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</si>
  <si>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</si>
  <si>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</si>
  <si>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</si>
  <si>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</si>
  <si>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</si>
  <si>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</si>
  <si>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</si>
  <si>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</si>
  <si>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</si>
  <si>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</si>
  <si>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</si>
  <si>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</si>
  <si>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</si>
  <si>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</si>
  <si>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</si>
  <si>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</si>
  <si>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</si>
  <si>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</si>
  <si>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</si>
  <si>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</si>
  <si>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</si>
  <si>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</si>
  <si>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</si>
  <si>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</si>
  <si>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</si>
  <si>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</si>
  <si>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</si>
  <si>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</si>
  <si>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</si>
  <si>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</si>
  <si>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</si>
  <si>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</si>
  <si>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</si>
  <si>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</si>
  <si>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</si>
  <si>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</si>
  <si>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</si>
  <si>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</si>
  <si>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</si>
  <si>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</si>
  <si>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</si>
  <si>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</si>
  <si>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</si>
  <si>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</si>
  <si>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</si>
  <si>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</si>
  <si>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</si>
  <si>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</si>
  <si>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</si>
  <si>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</si>
  <si>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</si>
  <si>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</si>
  <si>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</si>
  <si>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</si>
  <si>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</si>
  <si>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</si>
  <si>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</si>
  <si>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</si>
  <si>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</si>
  <si>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</si>
  <si>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</si>
  <si>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</si>
  <si>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</si>
  <si>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</si>
  <si>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</si>
  <si>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</si>
  <si>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</si>
  <si>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</si>
  <si>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</si>
  <si>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</si>
  <si>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</si>
  <si>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</si>
  <si>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</si>
  <si>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</si>
  <si>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</si>
  <si>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</si>
  <si>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</si>
  <si>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</si>
  <si>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</si>
  <si>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</si>
  <si>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</si>
  <si>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</si>
  <si>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</si>
  <si>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</si>
  <si>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</si>
  <si>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</si>
  <si>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</si>
  <si>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</si>
  <si>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</si>
  <si>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</si>
  <si>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</si>
  <si>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</si>
  <si>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</si>
  <si>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</si>
  <si>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</si>
  <si>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</si>
  <si>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</si>
  <si>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</si>
  <si>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</si>
  <si>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</si>
  <si>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</si>
  <si>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</si>
  <si>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</si>
  <si>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</si>
  <si>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</si>
  <si>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</si>
  <si>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</si>
  <si>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</si>
  <si>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</si>
  <si>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</si>
  <si>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</si>
  <si>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</si>
  <si>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</si>
  <si>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</si>
  <si>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</si>
  <si>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</si>
  <si>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</si>
  <si>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</si>
  <si>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</si>
  <si>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</si>
  <si>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</si>
  <si>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</si>
  <si>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</si>
  <si>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</si>
  <si>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</si>
  <si>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</si>
  <si>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</si>
  <si>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</si>
  <si>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</si>
  <si>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</si>
  <si>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</si>
  <si>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</si>
  <si>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</si>
  <si>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</si>
  <si>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</si>
  <si>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</si>
  <si>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</si>
  <si>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</si>
  <si>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</si>
  <si>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</si>
  <si>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</si>
  <si>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</si>
  <si>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</si>
  <si>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</si>
  <si>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</si>
  <si>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</si>
  <si>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</si>
  <si>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</si>
  <si>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</si>
  <si>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</si>
  <si>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</si>
  <si>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</si>
  <si>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</si>
  <si>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</si>
  <si>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</si>
  <si>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</si>
  <si>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</si>
  <si>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</si>
  <si>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</si>
  <si>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</si>
  <si>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</si>
  <si>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</si>
  <si>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</si>
  <si>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</si>
  <si>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</si>
  <si>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</si>
  <si>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</si>
  <si>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</si>
  <si>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</si>
  <si>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</si>
  <si>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</si>
  <si>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</si>
  <si>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</si>
  <si>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</si>
  <si>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</si>
  <si>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</si>
  <si>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</si>
  <si>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</si>
  <si>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</si>
  <si>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</si>
  <si>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</si>
  <si>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</si>
  <si>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</si>
  <si>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</si>
  <si>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</si>
  <si>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</si>
  <si>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</si>
  <si>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</si>
  <si>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</si>
  <si>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</si>
  <si>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</si>
  <si>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</si>
  <si>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</si>
  <si>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</si>
  <si>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</si>
  <si>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</si>
  <si>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</si>
  <si>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</si>
  <si>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</si>
  <si>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</si>
  <si>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</si>
  <si>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</si>
  <si>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</si>
  <si>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</si>
  <si>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</si>
  <si>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</si>
  <si>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</si>
  <si>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</si>
  <si>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</si>
  <si>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</si>
  <si>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</si>
  <si>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</si>
  <si>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</si>
  <si>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</si>
  <si>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</si>
  <si>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</si>
  <si>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</si>
  <si>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</si>
  <si>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</si>
  <si>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</si>
  <si>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</si>
  <si>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</si>
  <si>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</si>
  <si>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</si>
  <si>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</si>
  <si>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</si>
  <si>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</si>
  <si>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</si>
  <si>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</si>
  <si>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</si>
  <si>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</si>
  <si>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</si>
  <si>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</si>
  <si>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</si>
  <si>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</si>
  <si>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</si>
  <si>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</si>
  <si>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</si>
  <si>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</si>
  <si>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</si>
  <si>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</si>
  <si>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</si>
  <si>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</si>
  <si>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</si>
  <si>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</si>
  <si>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</si>
  <si>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</si>
  <si>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</si>
  <si>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</si>
  <si>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</si>
  <si>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</si>
  <si>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</si>
  <si>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</si>
  <si>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</si>
  <si>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</si>
  <si>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</si>
  <si>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</si>
  <si>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</si>
  <si>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</si>
  <si>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</si>
  <si>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</si>
  <si>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</si>
  <si>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</si>
  <si>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</si>
  <si>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</si>
  <si>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</si>
  <si>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</si>
  <si>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</si>
  <si>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</si>
  <si>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</si>
  <si>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</si>
  <si>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</si>
  <si>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</si>
  <si>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</si>
  <si>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</si>
  <si>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</si>
  <si>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</si>
  <si>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</si>
  <si>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</si>
  <si>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</si>
  <si>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</si>
  <si>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</si>
  <si>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</si>
  <si>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</si>
  <si>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</si>
  <si>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</si>
  <si>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</si>
  <si>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</si>
  <si>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</si>
  <si>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</si>
  <si>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</si>
  <si>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</si>
  <si>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</si>
  <si>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</si>
  <si>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</si>
  <si>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</si>
  <si>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</si>
  <si>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</si>
  <si>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</si>
  <si>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</si>
  <si>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</si>
  <si>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</si>
  <si>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</si>
  <si>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</si>
  <si>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</si>
  <si>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</si>
  <si>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</si>
  <si>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</si>
  <si>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</si>
  <si>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</si>
  <si>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</si>
  <si>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</si>
  <si>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</si>
  <si>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</si>
  <si>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</si>
  <si>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</si>
  <si>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</si>
  <si>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</si>
  <si>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</si>
  <si>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</si>
  <si>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</si>
  <si>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</si>
  <si>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</si>
  <si>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</si>
  <si>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</si>
  <si>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</si>
  <si>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</si>
  <si>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</si>
  <si>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</si>
  <si>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</si>
  <si>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</si>
  <si>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</si>
  <si>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</si>
  <si>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</si>
  <si>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</si>
  <si>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</si>
  <si>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</si>
  <si>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</si>
  <si>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</si>
  <si>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</si>
  <si>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</si>
  <si>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</si>
  <si>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</si>
  <si>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</si>
  <si>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</si>
  <si>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</si>
  <si>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</si>
  <si>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</si>
  <si>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</si>
  <si>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</si>
  <si>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</si>
  <si>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</si>
  <si>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</si>
  <si>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</si>
  <si>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</si>
  <si>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</si>
  <si>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</si>
  <si>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</si>
  <si>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</si>
  <si>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</si>
  <si>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</si>
  <si>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</si>
  <si>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</si>
  <si>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</si>
  <si>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</si>
  <si>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</si>
  <si>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</si>
  <si>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</si>
  <si>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</si>
  <si>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</si>
  <si>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</si>
  <si>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</si>
  <si>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</si>
  <si>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</si>
  <si>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</si>
  <si>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</si>
  <si>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</si>
  <si>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</si>
  <si>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</si>
  <si>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</si>
  <si>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</si>
  <si>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</si>
  <si>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</si>
  <si>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</si>
  <si>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</si>
  <si>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</si>
  <si>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</si>
  <si>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</si>
  <si>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</si>
  <si>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</si>
  <si>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</si>
  <si>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</si>
  <si>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</si>
  <si>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</si>
  <si>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</si>
  <si>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</si>
  <si>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</si>
  <si>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</si>
  <si>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</si>
  <si>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</si>
  <si>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</si>
  <si>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</si>
  <si>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</si>
  <si>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</si>
  <si>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</si>
  <si>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</si>
  <si>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</si>
  <si>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</si>
  <si>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</si>
  <si>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</si>
  <si>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</si>
  <si>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</si>
  <si>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</si>
  <si>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</si>
  <si>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</si>
  <si>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</si>
  <si>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</si>
  <si>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</si>
  <si>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</si>
  <si>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</si>
  <si>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</si>
  <si>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</si>
  <si>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</si>
  <si>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</si>
  <si>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</si>
  <si>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</si>
  <si>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</si>
  <si>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</si>
  <si>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</si>
  <si>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</si>
  <si>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</si>
  <si>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</si>
  <si>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</si>
  <si>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</si>
  <si>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</si>
  <si>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</si>
  <si>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</si>
  <si>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</si>
  <si>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</si>
  <si>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</si>
  <si>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</si>
  <si>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</si>
  <si>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</si>
  <si>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</si>
  <si>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</si>
  <si>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</si>
  <si>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</si>
  <si>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</si>
  <si>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</si>
  <si>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</si>
  <si>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</si>
  <si>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</si>
  <si>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</si>
  <si>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</si>
  <si>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</si>
  <si>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</si>
  <si>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</si>
  <si>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</si>
  <si>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</si>
  <si>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</si>
  <si>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</si>
  <si>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</si>
  <si>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</si>
  <si>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</si>
  <si>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</si>
  <si>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</si>
  <si>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</si>
  <si>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</si>
  <si>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</si>
  <si>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</si>
  <si>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</si>
  <si>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</si>
  <si>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</si>
  <si>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</si>
  <si>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</si>
  <si>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</si>
  <si>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</si>
  <si>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</si>
  <si>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</si>
  <si>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</si>
  <si>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</si>
  <si>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</si>
  <si>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</si>
  <si>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</si>
  <si>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</si>
  <si>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</si>
  <si>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</si>
  <si>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</si>
  <si>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</si>
  <si>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</si>
  <si>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</si>
  <si>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</si>
  <si>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</si>
  <si>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</si>
  <si>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</si>
  <si>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</si>
  <si>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</si>
  <si>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</si>
  <si>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</si>
  <si>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</si>
  <si>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</si>
  <si>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</si>
  <si>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</si>
  <si>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</si>
  <si>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</si>
  <si>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</si>
  <si>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</si>
  <si>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</si>
  <si>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</si>
  <si>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</si>
  <si>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</si>
  <si>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</si>
  <si>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</si>
  <si>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</si>
  <si>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</si>
  <si>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</si>
  <si>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</si>
  <si>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</si>
  <si>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</si>
  <si>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</si>
  <si>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</si>
  <si>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</si>
  <si>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</si>
  <si>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</si>
  <si>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</si>
  <si>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</si>
  <si>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</si>
  <si>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</si>
  <si>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</si>
  <si>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</si>
  <si>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</si>
  <si>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</si>
  <si>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</si>
  <si>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</si>
  <si>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</si>
  <si>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</si>
  <si>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</si>
  <si>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</si>
  <si>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</si>
  <si>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</si>
  <si>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</si>
  <si>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</si>
  <si>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</si>
  <si>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</si>
  <si>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</si>
  <si>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</si>
  <si>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</si>
  <si>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</si>
  <si>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</si>
  <si>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</si>
  <si>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</si>
  <si>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</si>
  <si>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</si>
  <si>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</si>
  <si>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</si>
  <si>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</si>
  <si>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</si>
  <si>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</si>
  <si>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</si>
  <si>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</si>
  <si>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</si>
  <si>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</si>
  <si>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</si>
  <si>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</si>
  <si>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</si>
  <si>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</si>
  <si>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</si>
  <si>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</si>
  <si>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</si>
  <si>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</si>
  <si>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</si>
  <si>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</si>
  <si>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</si>
  <si>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</si>
  <si>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</si>
  <si>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</si>
  <si>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</si>
  <si>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</si>
  <si>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</si>
  <si>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</si>
  <si>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</si>
  <si>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</si>
  <si>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</si>
  <si>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</si>
  <si>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</si>
  <si>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</si>
  <si>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</si>
  <si>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</si>
  <si>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</si>
  <si>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</si>
  <si>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</si>
  <si>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</si>
  <si>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</si>
  <si>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</si>
  <si>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</si>
  <si>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</si>
  <si>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</si>
  <si>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</si>
  <si>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</si>
  <si>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</si>
  <si>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</si>
  <si>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</si>
  <si>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</si>
  <si>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</si>
  <si>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</si>
  <si>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</si>
  <si>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</si>
  <si>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</si>
  <si>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</si>
  <si>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</si>
  <si>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</si>
  <si>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</si>
  <si>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</si>
  <si>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</si>
  <si>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</si>
  <si>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</si>
  <si>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</si>
  <si>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</si>
  <si>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</si>
  <si>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</si>
  <si>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</si>
  <si>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</si>
  <si>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</si>
  <si>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</si>
  <si>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</si>
  <si>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</si>
  <si>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</si>
  <si>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</si>
  <si>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</si>
  <si>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</si>
  <si>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</si>
  <si>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</si>
  <si>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</si>
  <si>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</si>
  <si>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</si>
  <si>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</si>
  <si>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</si>
  <si>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</si>
  <si>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</si>
  <si>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</si>
  <si>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</si>
  <si>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</si>
  <si>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</si>
  <si>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</si>
  <si>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</si>
  <si>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</si>
  <si>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</si>
  <si>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</si>
  <si>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</si>
  <si>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</si>
  <si>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</si>
  <si>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</si>
  <si>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</si>
  <si>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</si>
  <si>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</si>
  <si>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</si>
  <si>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</si>
  <si>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</si>
  <si>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</si>
  <si>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</si>
  <si>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</si>
  <si>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</si>
  <si>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</si>
  <si>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</si>
  <si>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</si>
  <si>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</si>
  <si>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</si>
  <si>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</si>
  <si>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</si>
  <si>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</si>
  <si>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</si>
  <si>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</si>
  <si>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</si>
  <si>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</si>
  <si>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</si>
  <si>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</si>
  <si>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</si>
  <si>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</si>
  <si>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</si>
  <si>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</si>
  <si>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</si>
  <si>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</si>
  <si>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</si>
  <si>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</si>
  <si>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</si>
  <si>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</si>
  <si>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</si>
  <si>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</si>
  <si>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</si>
  <si>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</si>
  <si>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</si>
  <si>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</si>
  <si>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</si>
  <si>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</si>
  <si>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</si>
  <si>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</si>
  <si>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</si>
  <si>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</si>
  <si>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</si>
  <si>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</si>
  <si>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</si>
  <si>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</si>
  <si>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</si>
  <si>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</si>
  <si>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</si>
  <si>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</si>
  <si>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</si>
  <si>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</si>
  <si>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</si>
  <si>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</si>
  <si>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</si>
  <si>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</si>
  <si>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</si>
  <si>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</si>
  <si>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</si>
  <si>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</si>
  <si>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</si>
  <si>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</si>
  <si>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</si>
  <si>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</si>
  <si>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</si>
  <si>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</si>
  <si>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</si>
  <si>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</si>
  <si>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</si>
  <si>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</si>
  <si>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</si>
  <si>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</si>
  <si>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</si>
  <si>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</si>
  <si>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</si>
  <si>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</si>
  <si>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</si>
  <si>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</si>
  <si>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</si>
  <si>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</si>
  <si>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</si>
  <si>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</si>
  <si>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</si>
  <si>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</si>
  <si>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</si>
  <si>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</si>
  <si>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</si>
  <si>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</si>
  <si>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</si>
  <si>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</si>
  <si>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</si>
  <si>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</si>
  <si>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</si>
  <si>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</si>
  <si>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</si>
  <si>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</si>
  <si>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</si>
  <si>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</si>
  <si>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</si>
  <si>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</si>
  <si>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</si>
  <si>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</si>
  <si>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</si>
  <si>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</si>
  <si>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</si>
  <si>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</si>
  <si>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</si>
  <si>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</si>
  <si>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</si>
  <si>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</si>
  <si>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</si>
  <si>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</si>
  <si>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</si>
  <si>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</si>
  <si>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</si>
  <si>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</si>
  <si>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</si>
  <si>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</si>
  <si>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</si>
  <si>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</si>
  <si>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</si>
  <si>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</si>
  <si>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</si>
  <si>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</si>
  <si>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</si>
  <si>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</si>
  <si>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</si>
  <si>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</si>
  <si>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</si>
  <si>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</si>
  <si>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</si>
  <si>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</si>
  <si>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</si>
  <si>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</si>
  <si>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</si>
  <si>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</si>
  <si>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</si>
  <si>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</si>
  <si>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</si>
  <si>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</si>
  <si>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</si>
  <si>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</si>
  <si>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</si>
  <si>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</si>
  <si>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</si>
  <si>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</si>
  <si>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</si>
  <si>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</si>
  <si>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</si>
  <si>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</si>
  <si>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</si>
  <si>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</si>
  <si>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</si>
  <si>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</si>
  <si>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</si>
  <si>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</si>
  <si>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</si>
  <si>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</si>
  <si>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</si>
  <si>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</si>
  <si>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</si>
  <si>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</si>
  <si>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</si>
  <si>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</si>
  <si>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</si>
  <si>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</si>
  <si>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</si>
  <si>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</si>
  <si>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</si>
  <si>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</si>
  <si>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</si>
  <si>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</si>
  <si>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</si>
  <si>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</si>
  <si>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</si>
  <si>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</si>
  <si>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</si>
  <si>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</si>
  <si>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</si>
  <si>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</si>
  <si>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</si>
  <si>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</si>
  <si>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</si>
  <si>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</si>
  <si>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</si>
  <si>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</si>
  <si>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</si>
  <si>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</si>
  <si>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</si>
  <si>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</si>
  <si>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</si>
  <si>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</si>
  <si>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</si>
  <si>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</si>
  <si>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</si>
  <si>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</si>
  <si>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</si>
  <si>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</si>
  <si>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</si>
  <si>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</si>
  <si>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</si>
  <si>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</si>
  <si>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</si>
  <si>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</si>
  <si>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</si>
  <si>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</si>
  <si>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</si>
  <si>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</si>
  <si>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</si>
  <si>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</si>
  <si>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</si>
  <si>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</si>
  <si>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</si>
  <si>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</si>
  <si>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</si>
  <si>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</si>
  <si>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</si>
  <si>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</si>
  <si>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</si>
  <si>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</si>
  <si>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</si>
  <si>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</si>
  <si>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</si>
  <si>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</si>
  <si>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</si>
  <si>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</si>
  <si>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</si>
  <si>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</si>
  <si>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</si>
  <si>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</si>
  <si>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</si>
  <si>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STRIZIVOJNA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</si>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</sst>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450924.71999999991</v>
      </c>
      <c r="D2" s="7">
        <f>'PR-RAS'!E6</f>
        <v>532804.53</v>
      </c>
      <c r="E2" s="7">
        <v>0</v>
      </c>
      <c r="F2" s="7">
        <v>0</v>
      </c>
      <c r="G2" s="8">
        <f t="shared" ref="G2:G274" si="0">(B2/1000)*(C2*1+D2*2)</f>
        <v>1516.53378</v>
      </c>
      <c r="H2" s="8">
        <f t="shared" ref="H2:H274" si="1">ABS(C2-ROUND(C2,0))+ABS(D2-ROUND(D2,0))</f>
        <v>0.75000000005820766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159103.31999999998</v>
      </c>
      <c r="D3" s="2">
        <f>'PR-RAS'!E7</f>
        <v>186111.03</v>
      </c>
      <c r="E3" s="2">
        <v>0</v>
      </c>
      <c r="F3" s="2">
        <v>0</v>
      </c>
      <c r="G3" s="3">
        <f t="shared" si="0"/>
        <v>1062.65076</v>
      </c>
      <c r="H3" s="3">
        <f t="shared" si="1"/>
        <v>0.34999999997671694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155662.35999999999</v>
      </c>
      <c r="D4" s="2">
        <f>'PR-RAS'!E8</f>
        <v>180201.81</v>
      </c>
      <c r="E4" s="2">
        <v>0</v>
      </c>
      <c r="F4" s="2">
        <v>0</v>
      </c>
      <c r="G4" s="3">
        <f t="shared" si="0"/>
        <v>1548.19794</v>
      </c>
      <c r="H4" s="3">
        <f t="shared" si="1"/>
        <v>0.54999999998835847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155662.35999999999</v>
      </c>
      <c r="D5" s="2">
        <f>'PR-RAS'!E9</f>
        <v>180201.81</v>
      </c>
      <c r="E5" s="2">
        <v>0</v>
      </c>
      <c r="F5" s="2">
        <v>0</v>
      </c>
      <c r="G5" s="3">
        <f t="shared" si="0"/>
        <v>2064.2639199999999</v>
      </c>
      <c r="H5" s="3">
        <f t="shared" si="1"/>
        <v>0.54999999998835847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3440.96</v>
      </c>
      <c r="D19" s="2">
        <f>'PR-RAS'!E23</f>
        <v>5909.2199999999993</v>
      </c>
      <c r="E19" s="2">
        <v>0</v>
      </c>
      <c r="F19" s="2">
        <v>0</v>
      </c>
      <c r="G19" s="3">
        <f t="shared" si="0"/>
        <v>274.66919999999993</v>
      </c>
      <c r="H19" s="3">
        <f t="shared" si="1"/>
        <v>0.25999999999930878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290.89999999999998</v>
      </c>
      <c r="E20" s="2">
        <v>0</v>
      </c>
      <c r="F20" s="2">
        <v>0</v>
      </c>
      <c r="G20" s="3">
        <f t="shared" si="0"/>
        <v>11.054199999999998</v>
      </c>
      <c r="H20" s="3">
        <f t="shared" si="1"/>
        <v>0.10000000000002274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3440.96</v>
      </c>
      <c r="D23" s="2">
        <f>'PR-RAS'!E27</f>
        <v>5618.32</v>
      </c>
      <c r="E23" s="2">
        <v>0</v>
      </c>
      <c r="F23" s="2">
        <v>0</v>
      </c>
      <c r="G23" s="3">
        <f t="shared" si="0"/>
        <v>322.90719999999993</v>
      </c>
      <c r="H23" s="3">
        <f t="shared" si="1"/>
        <v>0.35999999999967258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275734.36</v>
      </c>
      <c r="D45" s="2">
        <f>'PR-RAS'!E49</f>
        <v>332166.21999999997</v>
      </c>
      <c r="E45" s="2">
        <v>0</v>
      </c>
      <c r="F45" s="2">
        <v>0</v>
      </c>
      <c r="G45" s="3">
        <f t="shared" si="0"/>
        <v>41362.939199999993</v>
      </c>
      <c r="H45" s="3">
        <f t="shared" si="1"/>
        <v>0.57999999995809048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102940</v>
      </c>
      <c r="D54" s="2">
        <f>'PR-RAS'!E58</f>
        <v>143600.32000000001</v>
      </c>
      <c r="E54" s="2">
        <v>0</v>
      </c>
      <c r="F54" s="2">
        <v>0</v>
      </c>
      <c r="G54" s="3">
        <f t="shared" si="0"/>
        <v>20677.45392</v>
      </c>
      <c r="H54" s="3">
        <f t="shared" si="1"/>
        <v>0.32000000000698492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43740</v>
      </c>
      <c r="D55" s="2">
        <f>'PR-RAS'!E59</f>
        <v>129295.22</v>
      </c>
      <c r="E55" s="2">
        <v>0</v>
      </c>
      <c r="F55" s="2">
        <v>0</v>
      </c>
      <c r="G55" s="3">
        <f t="shared" si="0"/>
        <v>16325.84376</v>
      </c>
      <c r="H55" s="3">
        <f t="shared" si="1"/>
        <v>0.22000000000116415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59200</v>
      </c>
      <c r="D56" s="2">
        <f>'PR-RAS'!E60</f>
        <v>14305.1</v>
      </c>
      <c r="E56" s="2">
        <v>0</v>
      </c>
      <c r="F56" s="2">
        <v>0</v>
      </c>
      <c r="G56" s="3">
        <f t="shared" si="0"/>
        <v>4829.5609999999997</v>
      </c>
      <c r="H56" s="3">
        <f t="shared" si="1"/>
        <v>0.1000000000003638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116621.04</v>
      </c>
      <c r="D60" s="2">
        <f>'PR-RAS'!E64</f>
        <v>123740.16</v>
      </c>
      <c r="E60" s="2">
        <v>0</v>
      </c>
      <c r="F60" s="2">
        <v>0</v>
      </c>
      <c r="G60" s="3">
        <f t="shared" si="0"/>
        <v>21481.980239999997</v>
      </c>
      <c r="H60" s="3">
        <f t="shared" si="1"/>
        <v>0.19999999999708962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116621.04</v>
      </c>
      <c r="D63" s="2">
        <f>'PR-RAS'!E67</f>
        <v>123740.16</v>
      </c>
      <c r="E63" s="2">
        <v>0</v>
      </c>
      <c r="F63" s="2">
        <v>0</v>
      </c>
      <c r="G63" s="3">
        <f>(B63/1000)*(C63*1+D63*2)</f>
        <v>22574.284319999999</v>
      </c>
      <c r="H63" s="3">
        <f>ABS(C63-ROUND(C63,0))+ABS(D63-ROUND(D63,0))</f>
        <v>0.19999999999708962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56173.32</v>
      </c>
      <c r="D70" s="2">
        <f>'PR-RAS'!E74</f>
        <v>64825.74</v>
      </c>
      <c r="E70" s="2">
        <v>0</v>
      </c>
      <c r="F70" s="2">
        <v>0</v>
      </c>
      <c r="G70" s="3">
        <f t="shared" si="0"/>
        <v>12821.9112</v>
      </c>
      <c r="H70" s="3">
        <f t="shared" si="1"/>
        <v>0.58000000000174623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56173.32</v>
      </c>
      <c r="D71" s="2">
        <f>'PR-RAS'!E75</f>
        <v>64825.74</v>
      </c>
      <c r="E71" s="2">
        <v>0</v>
      </c>
      <c r="F71" s="2">
        <v>0</v>
      </c>
      <c r="G71" s="3">
        <f t="shared" si="0"/>
        <v>13007.736000000001</v>
      </c>
      <c r="H71" s="3">
        <f t="shared" si="1"/>
        <v>0.58000000000174623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1679.3899999999999</v>
      </c>
      <c r="D78" s="2">
        <f>'PR-RAS'!E82</f>
        <v>2783.17</v>
      </c>
      <c r="E78" s="2">
        <v>0</v>
      </c>
      <c r="F78" s="2">
        <v>0</v>
      </c>
      <c r="G78" s="3">
        <f t="shared" si="0"/>
        <v>557.92120999999997</v>
      </c>
      <c r="H78" s="3">
        <f t="shared" si="1"/>
        <v>0.55999999999994543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5.67</v>
      </c>
      <c r="D79" s="2">
        <f>'PR-RAS'!E83</f>
        <v>302.26</v>
      </c>
      <c r="E79" s="2">
        <v>0</v>
      </c>
      <c r="F79" s="2">
        <v>0</v>
      </c>
      <c r="G79" s="3">
        <f t="shared" si="0"/>
        <v>47.594819999999999</v>
      </c>
      <c r="H79" s="3">
        <f t="shared" si="1"/>
        <v>0.58999999999999098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5.67</v>
      </c>
      <c r="D81" s="2">
        <f>'PR-RAS'!E85</f>
        <v>302.26</v>
      </c>
      <c r="E81" s="2">
        <v>0</v>
      </c>
      <c r="F81" s="2">
        <v>0</v>
      </c>
      <c r="G81" s="3">
        <f t="shared" si="0"/>
        <v>48.815199999999997</v>
      </c>
      <c r="H81" s="3">
        <f t="shared" si="1"/>
        <v>0.58999999999999098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1673.7199999999998</v>
      </c>
      <c r="D87" s="2">
        <f>'PR-RAS'!E91</f>
        <v>2480.91</v>
      </c>
      <c r="E87" s="2">
        <v>0</v>
      </c>
      <c r="F87" s="2">
        <v>0</v>
      </c>
      <c r="G87" s="3">
        <f t="shared" si="0"/>
        <v>570.65643999999986</v>
      </c>
      <c r="H87" s="3">
        <f t="shared" si="1"/>
        <v>0.37000000000034561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1271.48</v>
      </c>
      <c r="D89" s="2">
        <f>'PR-RAS'!E93</f>
        <v>2480.83</v>
      </c>
      <c r="E89" s="2">
        <v>0</v>
      </c>
      <c r="F89" s="2">
        <v>0</v>
      </c>
      <c r="G89" s="3">
        <f t="shared" si="0"/>
        <v>548.51631999999995</v>
      </c>
      <c r="H89" s="3">
        <f t="shared" si="1"/>
        <v>0.65000000000009095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0.09</v>
      </c>
      <c r="D90" s="2">
        <f>'PR-RAS'!E94</f>
        <v>0.08</v>
      </c>
      <c r="E90" s="2">
        <v>0</v>
      </c>
      <c r="F90" s="2">
        <v>0</v>
      </c>
      <c r="G90" s="3">
        <f t="shared" si="0"/>
        <v>2.2249999999999999E-2</v>
      </c>
      <c r="H90" s="3">
        <f t="shared" si="1"/>
        <v>0.16999999999999998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402.15</v>
      </c>
      <c r="D93" s="2">
        <f>'PR-RAS'!E97</f>
        <v>0</v>
      </c>
      <c r="E93" s="2">
        <v>0</v>
      </c>
      <c r="F93" s="2">
        <v>0</v>
      </c>
      <c r="G93" s="3">
        <f t="shared" si="0"/>
        <v>36.997799999999998</v>
      </c>
      <c r="H93" s="3">
        <f t="shared" si="1"/>
        <v>0.14999999999997726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14111.919999999998</v>
      </c>
      <c r="D102" s="2">
        <f>'PR-RAS'!E106</f>
        <v>9868.07</v>
      </c>
      <c r="E102" s="2">
        <v>0</v>
      </c>
      <c r="F102" s="2">
        <v>0</v>
      </c>
      <c r="G102" s="3">
        <f t="shared" si="0"/>
        <v>3418.6540599999998</v>
      </c>
      <c r="H102" s="3">
        <f t="shared" si="1"/>
        <v>0.15000000000145519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7754.78</v>
      </c>
      <c r="D103" s="2">
        <f>'PR-RAS'!E107</f>
        <v>7754.78</v>
      </c>
      <c r="E103" s="2">
        <v>0</v>
      </c>
      <c r="F103" s="2">
        <v>0</v>
      </c>
      <c r="G103" s="3">
        <f t="shared" si="0"/>
        <v>2372.9626799999996</v>
      </c>
      <c r="H103" s="3">
        <f t="shared" si="1"/>
        <v>0.44000000000050932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7754.78</v>
      </c>
      <c r="D105" s="2">
        <f>'PR-RAS'!E109</f>
        <v>7754.78</v>
      </c>
      <c r="E105" s="2">
        <v>0</v>
      </c>
      <c r="F105" s="2">
        <v>0</v>
      </c>
      <c r="G105" s="3">
        <f t="shared" si="0"/>
        <v>2419.49136</v>
      </c>
      <c r="H105" s="3">
        <f t="shared" si="1"/>
        <v>0.44000000000050932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5104.68</v>
      </c>
      <c r="D108" s="2">
        <f>'PR-RAS'!E112</f>
        <v>1316.25</v>
      </c>
      <c r="E108" s="2">
        <v>0</v>
      </c>
      <c r="F108" s="2">
        <v>0</v>
      </c>
      <c r="G108" s="3">
        <f t="shared" si="0"/>
        <v>827.87826000000007</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5104.68</v>
      </c>
      <c r="D111" s="2">
        <f>'PR-RAS'!E115</f>
        <v>1316.25</v>
      </c>
      <c r="E111" s="2">
        <v>0</v>
      </c>
      <c r="F111" s="2">
        <v>0</v>
      </c>
      <c r="G111" s="3">
        <f t="shared" si="0"/>
        <v>851.08980000000008</v>
      </c>
      <c r="H111" s="3">
        <f t="shared" si="1"/>
        <v>0.56999999999970896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1252.46</v>
      </c>
      <c r="D116" s="2">
        <f>'PR-RAS'!E120</f>
        <v>797.04</v>
      </c>
      <c r="E116" s="2">
        <v>0</v>
      </c>
      <c r="F116" s="2">
        <v>0</v>
      </c>
      <c r="G116" s="3">
        <f t="shared" si="0"/>
        <v>327.35210000000001</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254.28</v>
      </c>
      <c r="D117" s="2">
        <f>'PR-RAS'!E121</f>
        <v>0</v>
      </c>
      <c r="E117" s="2">
        <v>0</v>
      </c>
      <c r="F117" s="2">
        <v>0</v>
      </c>
      <c r="G117" s="3">
        <f t="shared" si="0"/>
        <v>29.496480000000002</v>
      </c>
      <c r="H117" s="3">
        <f t="shared" si="1"/>
        <v>0.28000000000000114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998.18</v>
      </c>
      <c r="D118" s="2">
        <f>'PR-RAS'!E122</f>
        <v>797.04</v>
      </c>
      <c r="E118" s="2">
        <v>0</v>
      </c>
      <c r="F118" s="2">
        <v>0</v>
      </c>
      <c r="G118" s="3">
        <f t="shared" si="0"/>
        <v>303.29442</v>
      </c>
      <c r="H118" s="3">
        <f t="shared" si="1"/>
        <v>0.2199999999999136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295.73</v>
      </c>
      <c r="D121" s="2">
        <f>'PR-RAS'!E125</f>
        <v>789.04</v>
      </c>
      <c r="E121" s="2">
        <v>0</v>
      </c>
      <c r="F121" s="2">
        <v>0</v>
      </c>
      <c r="G121" s="3">
        <f t="shared" si="0"/>
        <v>224.85719999999998</v>
      </c>
      <c r="H121" s="3">
        <f t="shared" si="1"/>
        <v>0.30999999999994543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295.73</v>
      </c>
      <c r="D122" s="2">
        <f>'PR-RAS'!E126</f>
        <v>789.04</v>
      </c>
      <c r="E122" s="2">
        <v>0</v>
      </c>
      <c r="F122" s="2">
        <v>0</v>
      </c>
      <c r="G122" s="3">
        <f t="shared" si="0"/>
        <v>226.73101</v>
      </c>
      <c r="H122" s="3">
        <f t="shared" si="1"/>
        <v>0.30999999999994543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295.73</v>
      </c>
      <c r="D124" s="2">
        <f>'PR-RAS'!E128</f>
        <v>789.04</v>
      </c>
      <c r="E124" s="2">
        <v>0</v>
      </c>
      <c r="F124" s="2">
        <v>0</v>
      </c>
      <c r="G124" s="3">
        <f t="shared" si="0"/>
        <v>230.47862999999998</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1087</v>
      </c>
      <c r="E136" s="2">
        <v>0</v>
      </c>
      <c r="F136" s="2">
        <v>0</v>
      </c>
      <c r="G136" s="3">
        <f t="shared" si="0"/>
        <v>293.49</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1087</v>
      </c>
      <c r="E147" s="2">
        <v>0</v>
      </c>
      <c r="F147" s="2">
        <v>0</v>
      </c>
      <c r="G147" s="3">
        <f t="shared" si="0"/>
        <v>317.404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227257.16000000003</v>
      </c>
      <c r="D148" s="2">
        <f>'PR-RAS'!E152</f>
        <v>420540.57999999996</v>
      </c>
      <c r="E148" s="2">
        <v>0</v>
      </c>
      <c r="F148" s="2">
        <v>0</v>
      </c>
      <c r="G148" s="3">
        <f t="shared" si="0"/>
        <v>157045.73303999996</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87813.540000000008</v>
      </c>
      <c r="D149" s="2">
        <f>'PR-RAS'!E153</f>
        <v>93505.890000000014</v>
      </c>
      <c r="E149" s="2">
        <v>0</v>
      </c>
      <c r="F149" s="2">
        <v>0</v>
      </c>
      <c r="G149" s="3">
        <f t="shared" si="0"/>
        <v>40674.14736000001</v>
      </c>
      <c r="H149" s="3">
        <f t="shared" si="1"/>
        <v>0.56999999997788109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71256.27</v>
      </c>
      <c r="D150" s="2">
        <f>'PR-RAS'!E154</f>
        <v>74597.320000000007</v>
      </c>
      <c r="E150" s="2">
        <v>0</v>
      </c>
      <c r="F150" s="2">
        <v>0</v>
      </c>
      <c r="G150" s="3">
        <f t="shared" si="0"/>
        <v>32847.185590000001</v>
      </c>
      <c r="H150" s="3">
        <f t="shared" si="1"/>
        <v>0.59000000001105946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71256.27</v>
      </c>
      <c r="D151" s="2">
        <f>'PR-RAS'!E155</f>
        <v>74597.320000000007</v>
      </c>
      <c r="E151" s="2">
        <v>0</v>
      </c>
      <c r="F151" s="2">
        <v>0</v>
      </c>
      <c r="G151" s="3">
        <f t="shared" si="0"/>
        <v>33067.636500000001</v>
      </c>
      <c r="H151" s="3">
        <f t="shared" si="1"/>
        <v>0.59000000001105946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4800</v>
      </c>
      <c r="D155" s="2">
        <f>'PR-RAS'!E159</f>
        <v>6600</v>
      </c>
      <c r="E155" s="2">
        <v>0</v>
      </c>
      <c r="F155" s="2">
        <v>0</v>
      </c>
      <c r="G155" s="3">
        <f t="shared" si="0"/>
        <v>2772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11757.27</v>
      </c>
      <c r="D156" s="2">
        <f>'PR-RAS'!E160</f>
        <v>12308.57</v>
      </c>
      <c r="E156" s="2">
        <v>0</v>
      </c>
      <c r="F156" s="2">
        <v>0</v>
      </c>
      <c r="G156" s="3">
        <f t="shared" si="0"/>
        <v>5638.0335500000001</v>
      </c>
      <c r="H156" s="3">
        <f t="shared" si="1"/>
        <v>0.7000000000007276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11757.27</v>
      </c>
      <c r="D158" s="2">
        <f>'PR-RAS'!E162</f>
        <v>12308.57</v>
      </c>
      <c r="E158" s="2">
        <v>0</v>
      </c>
      <c r="F158" s="2">
        <v>0</v>
      </c>
      <c r="G158" s="3">
        <f t="shared" si="0"/>
        <v>5710.7823700000008</v>
      </c>
      <c r="H158" s="3">
        <f t="shared" si="1"/>
        <v>0.7000000000007276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64868.81</v>
      </c>
      <c r="D160" s="2">
        <f>'PR-RAS'!E164</f>
        <v>85113.38</v>
      </c>
      <c r="E160" s="2">
        <v>0</v>
      </c>
      <c r="F160" s="2">
        <v>0</v>
      </c>
      <c r="G160" s="3">
        <f t="shared" si="0"/>
        <v>37380.195630000002</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3839.1</v>
      </c>
      <c r="D161" s="2">
        <f>'PR-RAS'!E165</f>
        <v>1850.7</v>
      </c>
      <c r="E161" s="2">
        <v>0</v>
      </c>
      <c r="F161" s="2">
        <v>0</v>
      </c>
      <c r="G161" s="3">
        <f t="shared" si="0"/>
        <v>1206.48</v>
      </c>
      <c r="H161" s="3">
        <f t="shared" si="1"/>
        <v>0.39999999999986358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2579.06</v>
      </c>
      <c r="D162" s="2">
        <f>'PR-RAS'!E166</f>
        <v>572</v>
      </c>
      <c r="E162" s="2">
        <v>0</v>
      </c>
      <c r="F162" s="2">
        <v>0</v>
      </c>
      <c r="G162" s="3">
        <f t="shared" si="0"/>
        <v>599.41265999999996</v>
      </c>
      <c r="H162" s="3">
        <f t="shared" si="1"/>
        <v>5.999999999994543E-2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375.54</v>
      </c>
      <c r="D163" s="2">
        <f>'PR-RAS'!E167</f>
        <v>314.7</v>
      </c>
      <c r="E163" s="2">
        <v>0</v>
      </c>
      <c r="F163" s="2">
        <v>0</v>
      </c>
      <c r="G163" s="3">
        <f t="shared" si="0"/>
        <v>162.80028000000001</v>
      </c>
      <c r="H163" s="3">
        <f t="shared" si="1"/>
        <v>0.75999999999999091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650</v>
      </c>
      <c r="D164" s="2">
        <f>'PR-RAS'!E168</f>
        <v>525</v>
      </c>
      <c r="E164" s="2">
        <v>0</v>
      </c>
      <c r="F164" s="2">
        <v>0</v>
      </c>
      <c r="G164" s="3">
        <f t="shared" si="0"/>
        <v>277.10000000000002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234.5</v>
      </c>
      <c r="D165" s="2">
        <f>'PR-RAS'!E169</f>
        <v>439</v>
      </c>
      <c r="E165" s="2">
        <v>0</v>
      </c>
      <c r="F165" s="2">
        <v>0</v>
      </c>
      <c r="G165" s="3">
        <f t="shared" si="0"/>
        <v>182.45000000000002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5870.14</v>
      </c>
      <c r="D166" s="2">
        <f>'PR-RAS'!E170</f>
        <v>5531.2199999999993</v>
      </c>
      <c r="E166" s="2">
        <v>0</v>
      </c>
      <c r="F166" s="2">
        <v>0</v>
      </c>
      <c r="G166" s="3">
        <f t="shared" si="0"/>
        <v>2793.8756999999996</v>
      </c>
      <c r="H166" s="3">
        <f t="shared" si="1"/>
        <v>0.35999999999967258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2056.09</v>
      </c>
      <c r="D167" s="2">
        <f>'PR-RAS'!E171</f>
        <v>1713.83</v>
      </c>
      <c r="E167" s="2">
        <v>0</v>
      </c>
      <c r="F167" s="2">
        <v>0</v>
      </c>
      <c r="G167" s="3">
        <f t="shared" si="0"/>
        <v>910.30250000000001</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3692.8</v>
      </c>
      <c r="D169" s="2">
        <f>'PR-RAS'!E173</f>
        <v>3817.39</v>
      </c>
      <c r="E169" s="2">
        <v>0</v>
      </c>
      <c r="F169" s="2">
        <v>0</v>
      </c>
      <c r="G169" s="3">
        <f t="shared" si="0"/>
        <v>1903.0334400000002</v>
      </c>
      <c r="H169" s="3">
        <f t="shared" si="1"/>
        <v>0.58999999999969077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121.25</v>
      </c>
      <c r="D171" s="2">
        <f>'PR-RAS'!E175</f>
        <v>0</v>
      </c>
      <c r="E171" s="2">
        <v>0</v>
      </c>
      <c r="F171" s="2">
        <v>0</v>
      </c>
      <c r="G171" s="3">
        <f t="shared" si="0"/>
        <v>20.612500000000001</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48893.42</v>
      </c>
      <c r="D174" s="2">
        <f>'PR-RAS'!E178</f>
        <v>74796.710000000006</v>
      </c>
      <c r="E174" s="2">
        <v>0</v>
      </c>
      <c r="F174" s="2">
        <v>0</v>
      </c>
      <c r="G174" s="3">
        <f t="shared" si="0"/>
        <v>34338.223320000005</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953.69</v>
      </c>
      <c r="D175" s="2">
        <f>'PR-RAS'!E179</f>
        <v>1239.45</v>
      </c>
      <c r="E175" s="2">
        <v>0</v>
      </c>
      <c r="F175" s="2">
        <v>0</v>
      </c>
      <c r="G175" s="3">
        <f t="shared" si="0"/>
        <v>597.27066000000002</v>
      </c>
      <c r="H175" s="3">
        <f t="shared" si="1"/>
        <v>0.75999999999999091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362.5</v>
      </c>
      <c r="D176" s="2">
        <f>'PR-RAS'!E180</f>
        <v>4099.47</v>
      </c>
      <c r="E176" s="2">
        <v>0</v>
      </c>
      <c r="F176" s="2">
        <v>0</v>
      </c>
      <c r="G176" s="3">
        <f t="shared" si="0"/>
        <v>1498.252</v>
      </c>
      <c r="H176" s="3">
        <f t="shared" si="1"/>
        <v>0.97000000000025466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746.55</v>
      </c>
      <c r="D177" s="2">
        <f>'PR-RAS'!E181</f>
        <v>4808.8500000000004</v>
      </c>
      <c r="E177" s="2">
        <v>0</v>
      </c>
      <c r="F177" s="2">
        <v>0</v>
      </c>
      <c r="G177" s="3">
        <f t="shared" si="0"/>
        <v>1824.1079999999999</v>
      </c>
      <c r="H177" s="3">
        <f t="shared" si="1"/>
        <v>0.59999999999968168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18401.05</v>
      </c>
      <c r="D178" s="2">
        <f>'PR-RAS'!E182</f>
        <v>23839.16</v>
      </c>
      <c r="E178" s="2">
        <v>0</v>
      </c>
      <c r="F178" s="2">
        <v>0</v>
      </c>
      <c r="G178" s="3">
        <f t="shared" si="0"/>
        <v>11696.048489999999</v>
      </c>
      <c r="H178" s="3">
        <f t="shared" si="1"/>
        <v>0.20999999999912689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1073.6300000000001</v>
      </c>
      <c r="D180" s="2">
        <f>'PR-RAS'!E184</f>
        <v>1222.3800000000001</v>
      </c>
      <c r="E180" s="2">
        <v>0</v>
      </c>
      <c r="F180" s="2">
        <v>0</v>
      </c>
      <c r="G180" s="3">
        <f t="shared" si="0"/>
        <v>629.79181000000005</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23601.919999999998</v>
      </c>
      <c r="D181" s="2">
        <f>'PR-RAS'!E185</f>
        <v>33696.69</v>
      </c>
      <c r="E181" s="2">
        <v>0</v>
      </c>
      <c r="F181" s="2">
        <v>0</v>
      </c>
      <c r="G181" s="3">
        <f t="shared" si="0"/>
        <v>16379.154</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2312.2800000000002</v>
      </c>
      <c r="D182" s="2">
        <f>'PR-RAS'!E186</f>
        <v>4166.75</v>
      </c>
      <c r="E182" s="2">
        <v>0</v>
      </c>
      <c r="F182" s="2">
        <v>0</v>
      </c>
      <c r="G182" s="3">
        <f t="shared" si="0"/>
        <v>1926.88618</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1441.8</v>
      </c>
      <c r="D183" s="2">
        <f>'PR-RAS'!E187</f>
        <v>1723.96</v>
      </c>
      <c r="E183" s="2">
        <v>0</v>
      </c>
      <c r="F183" s="2">
        <v>0</v>
      </c>
      <c r="G183" s="3">
        <f t="shared" si="0"/>
        <v>889.92903999999999</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6266.1500000000005</v>
      </c>
      <c r="D190" s="2">
        <f>'PR-RAS'!E194</f>
        <v>2934.75</v>
      </c>
      <c r="E190" s="2">
        <v>0</v>
      </c>
      <c r="F190" s="2">
        <v>0</v>
      </c>
      <c r="G190" s="3">
        <f t="shared" si="0"/>
        <v>2293.6378500000001</v>
      </c>
      <c r="H190" s="3">
        <f t="shared" si="1"/>
        <v>0.4000000000005457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1712.98</v>
      </c>
      <c r="D193" s="2">
        <f>'PR-RAS'!E197</f>
        <v>1134.76</v>
      </c>
      <c r="E193" s="2">
        <v>0</v>
      </c>
      <c r="F193" s="2">
        <v>0</v>
      </c>
      <c r="G193" s="3">
        <f t="shared" si="0"/>
        <v>764.64</v>
      </c>
      <c r="H193" s="3">
        <f t="shared" si="1"/>
        <v>0.25999999999999091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438.9</v>
      </c>
      <c r="D195" s="2">
        <f>'PR-RAS'!E199</f>
        <v>515.32000000000005</v>
      </c>
      <c r="E195" s="2">
        <v>0</v>
      </c>
      <c r="F195" s="2">
        <v>0</v>
      </c>
      <c r="G195" s="3">
        <f t="shared" si="0"/>
        <v>285.09075999999999</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4114.2700000000004</v>
      </c>
      <c r="D197" s="2">
        <f>'PR-RAS'!E201</f>
        <v>1284.67</v>
      </c>
      <c r="E197" s="2">
        <v>0</v>
      </c>
      <c r="F197" s="2">
        <v>0</v>
      </c>
      <c r="G197" s="3">
        <f t="shared" si="0"/>
        <v>1309.9875600000003</v>
      </c>
      <c r="H197" s="3">
        <f t="shared" si="1"/>
        <v>0.6000000000003638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1737.39</v>
      </c>
      <c r="D198" s="2">
        <f>'PR-RAS'!E202</f>
        <v>3855.7200000000003</v>
      </c>
      <c r="E198" s="2">
        <v>0</v>
      </c>
      <c r="F198" s="2">
        <v>0</v>
      </c>
      <c r="G198" s="3">
        <f t="shared" si="0"/>
        <v>1861.4195100000002</v>
      </c>
      <c r="H198" s="3">
        <f t="shared" si="1"/>
        <v>0.66999999999984539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562.95000000000005</v>
      </c>
      <c r="D204" s="2">
        <f>'PR-RAS'!E208</f>
        <v>2897.75</v>
      </c>
      <c r="E204" s="2">
        <v>0</v>
      </c>
      <c r="F204" s="2">
        <v>0</v>
      </c>
      <c r="G204" s="3">
        <f t="shared" si="0"/>
        <v>1290.7653500000001</v>
      </c>
      <c r="H204" s="3">
        <f t="shared" si="1"/>
        <v>0.29999999999995453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954.21</v>
      </c>
      <c r="E206" s="2">
        <v>0</v>
      </c>
      <c r="F206" s="2">
        <v>0</v>
      </c>
      <c r="G206" s="3">
        <f t="shared" si="0"/>
        <v>391.22609999999997</v>
      </c>
      <c r="H206" s="3">
        <f t="shared" si="1"/>
        <v>0.21000000000003638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562.95000000000005</v>
      </c>
      <c r="D207" s="2">
        <f>'PR-RAS'!E211</f>
        <v>1943.54</v>
      </c>
      <c r="E207" s="2">
        <v>0</v>
      </c>
      <c r="F207" s="2">
        <v>0</v>
      </c>
      <c r="G207" s="3">
        <f t="shared" si="0"/>
        <v>916.7061799999999</v>
      </c>
      <c r="H207" s="3">
        <f t="shared" si="1"/>
        <v>0.50999999999999091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1174.44</v>
      </c>
      <c r="D212" s="2">
        <f>'PR-RAS'!E216</f>
        <v>957.97</v>
      </c>
      <c r="E212" s="2">
        <v>0</v>
      </c>
      <c r="F212" s="2">
        <v>0</v>
      </c>
      <c r="G212" s="3">
        <f t="shared" si="0"/>
        <v>652.07018000000005</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519.51</v>
      </c>
      <c r="D213" s="2">
        <f>'PR-RAS'!E217</f>
        <v>957.97</v>
      </c>
      <c r="E213" s="2">
        <v>0</v>
      </c>
      <c r="F213" s="2">
        <v>0</v>
      </c>
      <c r="G213" s="3">
        <f t="shared" si="0"/>
        <v>516.31539999999995</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654.92999999999995</v>
      </c>
      <c r="D216" s="2">
        <f>'PR-RAS'!E220</f>
        <v>0</v>
      </c>
      <c r="E216" s="2">
        <v>0</v>
      </c>
      <c r="F216" s="2">
        <v>0</v>
      </c>
      <c r="G216" s="3">
        <f t="shared" si="0"/>
        <v>140.80994999999999</v>
      </c>
      <c r="H216" s="3">
        <f t="shared" si="1"/>
        <v>7.0000000000050022E-2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63471.039999999994</v>
      </c>
      <c r="D226" s="2">
        <f>'PR-RAS'!E230</f>
        <v>178600.87</v>
      </c>
      <c r="E226" s="2">
        <v>0</v>
      </c>
      <c r="F226" s="2">
        <v>0</v>
      </c>
      <c r="G226" s="3">
        <f t="shared" si="0"/>
        <v>94651.375499999995</v>
      </c>
      <c r="H226" s="3">
        <f t="shared" si="1"/>
        <v>0.16999999999825377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783.2</v>
      </c>
      <c r="D233" s="2">
        <f>'PR-RAS'!E237</f>
        <v>1289.08</v>
      </c>
      <c r="E233" s="2">
        <v>0</v>
      </c>
      <c r="F233" s="2">
        <v>0</v>
      </c>
      <c r="G233" s="3">
        <f t="shared" si="0"/>
        <v>779.83551999999997</v>
      </c>
      <c r="H233" s="3">
        <f t="shared" si="1"/>
        <v>0.27999999999997272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783.2</v>
      </c>
      <c r="D234" s="2">
        <f>'PR-RAS'!E238</f>
        <v>1289.08</v>
      </c>
      <c r="E234" s="2">
        <v>0</v>
      </c>
      <c r="F234" s="2">
        <v>0</v>
      </c>
      <c r="G234" s="3">
        <f t="shared" si="0"/>
        <v>783.19687999999996</v>
      </c>
      <c r="H234" s="3">
        <f t="shared" si="1"/>
        <v>0.27999999999997272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4476.25</v>
      </c>
      <c r="D242" s="2">
        <f>'PR-RAS'!E246</f>
        <v>0</v>
      </c>
      <c r="E242" s="2">
        <v>0</v>
      </c>
      <c r="F242" s="2">
        <v>0</v>
      </c>
      <c r="G242" s="3">
        <f t="shared" si="0"/>
        <v>1078.7762499999999</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4476.25</v>
      </c>
      <c r="D243" s="2">
        <f>'PR-RAS'!E247</f>
        <v>0</v>
      </c>
      <c r="E243" s="2">
        <v>0</v>
      </c>
      <c r="F243" s="2">
        <v>0</v>
      </c>
      <c r="G243" s="3">
        <f t="shared" si="0"/>
        <v>1083.2525000000001</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58211.59</v>
      </c>
      <c r="D246" s="2">
        <f>'PR-RAS'!E250</f>
        <v>177311.79</v>
      </c>
      <c r="E246" s="2">
        <v>0</v>
      </c>
      <c r="F246" s="2">
        <v>0</v>
      </c>
      <c r="G246" s="3">
        <f t="shared" si="0"/>
        <v>101144.61665000001</v>
      </c>
      <c r="H246" s="3">
        <f t="shared" si="1"/>
        <v>0.61999999999534339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58211.59</v>
      </c>
      <c r="D247" s="2">
        <f>'PR-RAS'!E251</f>
        <v>177311.79</v>
      </c>
      <c r="E247" s="2">
        <v>0</v>
      </c>
      <c r="F247" s="2">
        <v>0</v>
      </c>
      <c r="G247" s="3">
        <f t="shared" si="0"/>
        <v>101557.45182</v>
      </c>
      <c r="H247" s="3">
        <f t="shared" si="1"/>
        <v>0.61999999999534339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2366.38</v>
      </c>
      <c r="D258" s="2">
        <f>'PR-RAS'!E262</f>
        <v>9490.56</v>
      </c>
      <c r="E258" s="2">
        <v>0</v>
      </c>
      <c r="F258" s="2">
        <v>0</v>
      </c>
      <c r="G258" s="3">
        <f t="shared" si="0"/>
        <v>5486.3074999999999</v>
      </c>
      <c r="H258" s="3">
        <f t="shared" si="1"/>
        <v>0.82000000000061846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2366.38</v>
      </c>
      <c r="D265" s="2">
        <f>'PR-RAS'!E269</f>
        <v>9490.56</v>
      </c>
      <c r="E265" s="2">
        <v>0</v>
      </c>
      <c r="F265" s="2">
        <v>0</v>
      </c>
      <c r="G265" s="3">
        <f t="shared" si="0"/>
        <v>5635.7400000000007</v>
      </c>
      <c r="H265" s="3">
        <f t="shared" si="1"/>
        <v>0.82000000000061846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2366.38</v>
      </c>
      <c r="D266" s="2">
        <f>'PR-RAS'!E270</f>
        <v>6800</v>
      </c>
      <c r="E266" s="2">
        <v>0</v>
      </c>
      <c r="F266" s="2">
        <v>0</v>
      </c>
      <c r="G266" s="3">
        <f t="shared" si="0"/>
        <v>4231.0907000000007</v>
      </c>
      <c r="H266" s="3">
        <f t="shared" si="1"/>
        <v>0.38000000000010914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2690.56</v>
      </c>
      <c r="E267" s="2">
        <v>0</v>
      </c>
      <c r="F267" s="2">
        <v>0</v>
      </c>
      <c r="G267" s="3">
        <f t="shared" si="0"/>
        <v>1431.3779200000001</v>
      </c>
      <c r="H267" s="3">
        <f t="shared" si="1"/>
        <v>0.44000000000005457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7000</v>
      </c>
      <c r="D269" s="2">
        <f>'PR-RAS'!E273</f>
        <v>49974.16</v>
      </c>
      <c r="E269" s="2">
        <v>0</v>
      </c>
      <c r="F269" s="2">
        <v>0</v>
      </c>
      <c r="G269" s="3">
        <f t="shared" si="0"/>
        <v>28662.149760000004</v>
      </c>
      <c r="H269" s="3">
        <f t="shared" si="1"/>
        <v>0.16000000000349246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3000</v>
      </c>
      <c r="D270" s="2">
        <f>'PR-RAS'!E274</f>
        <v>20574.16</v>
      </c>
      <c r="E270" s="2">
        <v>0</v>
      </c>
      <c r="F270" s="2">
        <v>0</v>
      </c>
      <c r="G270" s="3">
        <f t="shared" si="0"/>
        <v>11875.898080000001</v>
      </c>
      <c r="H270" s="3">
        <f t="shared" si="1"/>
        <v>0.15999999999985448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3000</v>
      </c>
      <c r="D271" s="2">
        <f>'PR-RAS'!E275</f>
        <v>20574.16</v>
      </c>
      <c r="E271" s="2">
        <v>0</v>
      </c>
      <c r="F271" s="2">
        <v>0</v>
      </c>
      <c r="G271" s="3">
        <f t="shared" si="0"/>
        <v>11920.046400000001</v>
      </c>
      <c r="H271" s="3">
        <f t="shared" si="1"/>
        <v>0.15999999999985448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4000</v>
      </c>
      <c r="D274" s="2">
        <f>'PR-RAS'!E278</f>
        <v>29400</v>
      </c>
      <c r="E274" s="2">
        <v>0</v>
      </c>
      <c r="F274" s="2">
        <v>0</v>
      </c>
      <c r="G274" s="3">
        <f t="shared" si="0"/>
        <v>17144.400000000001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19000</v>
      </c>
      <c r="E275" s="2">
        <v>0</v>
      </c>
      <c r="F275" s="2">
        <v>0</v>
      </c>
      <c r="G275" s="3">
        <f t="shared" ref="G275:G528" si="12">(B275/1000)*(C275*1+D275*2)</f>
        <v>10412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4000</v>
      </c>
      <c r="D276" s="2">
        <f>'PR-RAS'!E280</f>
        <v>10400</v>
      </c>
      <c r="E276" s="2">
        <v>0</v>
      </c>
      <c r="F276" s="2">
        <v>0</v>
      </c>
      <c r="G276" s="3">
        <f t="shared" si="12"/>
        <v>6820.0000000000009</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227257.16000000003</v>
      </c>
      <c r="D295" s="2">
        <f>'PR-RAS'!E299</f>
        <v>420540.57999999996</v>
      </c>
      <c r="E295" s="2">
        <v>0</v>
      </c>
      <c r="F295" s="2">
        <v>0</v>
      </c>
      <c r="G295" s="3">
        <f t="shared" si="12"/>
        <v>314091.46607999993</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223667.55999999988</v>
      </c>
      <c r="D296" s="2">
        <f>'PR-RAS'!E300</f>
        <v>112263.95000000007</v>
      </c>
      <c r="E296" s="2">
        <v>0</v>
      </c>
      <c r="F296" s="2">
        <v>0</v>
      </c>
      <c r="G296" s="3">
        <f t="shared" si="12"/>
        <v>132217.66070000001</v>
      </c>
      <c r="H296" s="3">
        <f t="shared" si="13"/>
        <v>0.49000000004889444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764744.53</v>
      </c>
      <c r="D298" s="2">
        <f>'PR-RAS'!E302</f>
        <v>27416.61</v>
      </c>
      <c r="E298" s="2">
        <v>0</v>
      </c>
      <c r="F298" s="2">
        <v>0</v>
      </c>
      <c r="G298" s="3">
        <f t="shared" si="12"/>
        <v>243414.59174999999</v>
      </c>
      <c r="H298" s="3">
        <f t="shared" si="13"/>
        <v>0.85999999997147825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23367.33</v>
      </c>
      <c r="D300" s="2">
        <f>'PR-RAS'!E304</f>
        <v>324324.25</v>
      </c>
      <c r="E300" s="2">
        <v>0</v>
      </c>
      <c r="F300" s="2">
        <v>0</v>
      </c>
      <c r="G300" s="3">
        <f t="shared" si="12"/>
        <v>200932.73316999999</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380130.67000000004</v>
      </c>
      <c r="D355" s="2">
        <f>'PR-RAS'!E360</f>
        <v>208620.21000000002</v>
      </c>
      <c r="E355" s="2">
        <v>0</v>
      </c>
      <c r="F355" s="2">
        <v>0</v>
      </c>
      <c r="G355" s="3">
        <f t="shared" si="12"/>
        <v>282269.36586000002</v>
      </c>
      <c r="H355" s="3">
        <f t="shared" si="13"/>
        <v>0.53999999997904524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25000</v>
      </c>
      <c r="D356" s="2">
        <f>'PR-RAS'!E361</f>
        <v>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25000</v>
      </c>
      <c r="D357" s="2">
        <f>'PR-RAS'!E362</f>
        <v>0</v>
      </c>
      <c r="E357" s="2">
        <v>0</v>
      </c>
      <c r="F357" s="2">
        <v>0</v>
      </c>
      <c r="G357" s="3">
        <f t="shared" si="12"/>
        <v>8900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25000</v>
      </c>
      <c r="D358" s="2">
        <f>'PR-RAS'!E363</f>
        <v>0</v>
      </c>
      <c r="E358" s="2">
        <v>0</v>
      </c>
      <c r="F358" s="2">
        <v>0</v>
      </c>
      <c r="G358" s="3">
        <f t="shared" si="12"/>
        <v>8925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348841.29000000004</v>
      </c>
      <c r="D368" s="2">
        <f>'PR-RAS'!E373</f>
        <v>114751.33</v>
      </c>
      <c r="E368" s="2">
        <v>0</v>
      </c>
      <c r="F368" s="2">
        <v>0</v>
      </c>
      <c r="G368" s="3">
        <f t="shared" si="12"/>
        <v>212252.22965000002</v>
      </c>
      <c r="H368" s="3">
        <f t="shared" si="13"/>
        <v>0.62000000003899913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306450.46000000002</v>
      </c>
      <c r="D369" s="2">
        <f>'PR-RAS'!E374</f>
        <v>45149</v>
      </c>
      <c r="E369" s="2">
        <v>0</v>
      </c>
      <c r="F369" s="2">
        <v>0</v>
      </c>
      <c r="G369" s="3">
        <f t="shared" si="12"/>
        <v>146003.43328</v>
      </c>
      <c r="H369" s="3">
        <f t="shared" si="13"/>
        <v>0.46000000002095476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10031.879999999999</v>
      </c>
      <c r="D371" s="2">
        <f>'PR-RAS'!E376</f>
        <v>0</v>
      </c>
      <c r="E371" s="2">
        <v>0</v>
      </c>
      <c r="F371" s="2">
        <v>0</v>
      </c>
      <c r="G371" s="3">
        <f t="shared" si="12"/>
        <v>3711.7955999999995</v>
      </c>
      <c r="H371" s="3">
        <f t="shared" si="13"/>
        <v>0.12000000000080036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296418.58</v>
      </c>
      <c r="D373" s="2">
        <f>'PR-RAS'!E378</f>
        <v>45149</v>
      </c>
      <c r="E373" s="2">
        <v>0</v>
      </c>
      <c r="F373" s="2">
        <v>0</v>
      </c>
      <c r="G373" s="3">
        <f t="shared" si="12"/>
        <v>143858.56776000001</v>
      </c>
      <c r="H373" s="3">
        <f t="shared" si="13"/>
        <v>0.41999999998370185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3828.33</v>
      </c>
      <c r="D374" s="2">
        <f>'PR-RAS'!E379</f>
        <v>61687.33</v>
      </c>
      <c r="E374" s="2">
        <v>0</v>
      </c>
      <c r="F374" s="2">
        <v>0</v>
      </c>
      <c r="G374" s="3">
        <f t="shared" si="12"/>
        <v>47446.715270000001</v>
      </c>
      <c r="H374" s="3">
        <f t="shared" si="13"/>
        <v>0.66000000000167347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1988.16</v>
      </c>
      <c r="D375" s="2">
        <f>'PR-RAS'!E380</f>
        <v>1313.61</v>
      </c>
      <c r="E375" s="2">
        <v>0</v>
      </c>
      <c r="F375" s="2">
        <v>0</v>
      </c>
      <c r="G375" s="3">
        <f t="shared" si="12"/>
        <v>1726.15212</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1296.6199999999999</v>
      </c>
      <c r="E376" s="2">
        <v>0</v>
      </c>
      <c r="F376" s="2">
        <v>0</v>
      </c>
      <c r="G376" s="3">
        <f t="shared" si="12"/>
        <v>972.46499999999992</v>
      </c>
      <c r="H376" s="3">
        <f t="shared" si="13"/>
        <v>0.38000000000010914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1840.17</v>
      </c>
      <c r="D381" s="2">
        <f>'PR-RAS'!E386</f>
        <v>59077.1</v>
      </c>
      <c r="E381" s="2">
        <v>0</v>
      </c>
      <c r="F381" s="2">
        <v>0</v>
      </c>
      <c r="G381" s="3">
        <f t="shared" si="12"/>
        <v>45597.8606</v>
      </c>
      <c r="H381" s="3">
        <f t="shared" si="13"/>
        <v>0.26999999999861757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38562.5</v>
      </c>
      <c r="D396" s="2">
        <f>'PR-RAS'!E401</f>
        <v>7915</v>
      </c>
      <c r="E396" s="2">
        <v>0</v>
      </c>
      <c r="F396" s="2">
        <v>0</v>
      </c>
      <c r="G396" s="3">
        <f t="shared" si="12"/>
        <v>21485.037500000002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3375</v>
      </c>
      <c r="D398" s="2">
        <f>'PR-RAS'!E403</f>
        <v>0</v>
      </c>
      <c r="E398" s="2">
        <v>0</v>
      </c>
      <c r="F398" s="2">
        <v>0</v>
      </c>
      <c r="G398" s="3">
        <f t="shared" si="12"/>
        <v>1339.875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35187.5</v>
      </c>
      <c r="D400" s="2">
        <f>'PR-RAS'!E405</f>
        <v>7915</v>
      </c>
      <c r="E400" s="2">
        <v>0</v>
      </c>
      <c r="F400" s="2">
        <v>0</v>
      </c>
      <c r="G400" s="3">
        <f t="shared" si="12"/>
        <v>20355.982500000002</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6289.38</v>
      </c>
      <c r="D407" s="2">
        <f>'PR-RAS'!E412</f>
        <v>93868.88</v>
      </c>
      <c r="E407" s="2">
        <v>0</v>
      </c>
      <c r="F407" s="2">
        <v>0</v>
      </c>
      <c r="G407" s="3">
        <f t="shared" si="12"/>
        <v>78775.018840000004</v>
      </c>
      <c r="H407" s="3">
        <f t="shared" si="13"/>
        <v>0.49999999999545253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6289.38</v>
      </c>
      <c r="D408" s="2">
        <f>'PR-RAS'!E413</f>
        <v>93868.88</v>
      </c>
      <c r="E408" s="2">
        <v>0</v>
      </c>
      <c r="F408" s="2">
        <v>0</v>
      </c>
      <c r="G408" s="3">
        <f t="shared" si="12"/>
        <v>78969.045979999995</v>
      </c>
      <c r="H408" s="3">
        <f t="shared" si="13"/>
        <v>0.49999999999545253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380130.67000000004</v>
      </c>
      <c r="D413" s="2">
        <f>'PR-RAS'!E418</f>
        <v>208620.21000000002</v>
      </c>
      <c r="E413" s="2">
        <v>0</v>
      </c>
      <c r="F413" s="2">
        <v>0</v>
      </c>
      <c r="G413" s="3">
        <f t="shared" si="12"/>
        <v>328516.88907999999</v>
      </c>
      <c r="H413" s="3">
        <f t="shared" si="13"/>
        <v>0.53999999997904524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758742.41</v>
      </c>
      <c r="D415" s="2">
        <f>'PR-RAS'!E420</f>
        <v>446630.66</v>
      </c>
      <c r="E415" s="2">
        <v>0</v>
      </c>
      <c r="F415" s="2">
        <v>0</v>
      </c>
      <c r="G415" s="3">
        <f t="shared" si="12"/>
        <v>683929.54421999992</v>
      </c>
      <c r="H415" s="3">
        <f t="shared" si="13"/>
        <v>0.75000000005820766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450924.71999999991</v>
      </c>
      <c r="D417" s="2">
        <f>'PR-RAS'!E422</f>
        <v>532804.53</v>
      </c>
      <c r="E417" s="2">
        <v>0</v>
      </c>
      <c r="F417" s="2">
        <v>0</v>
      </c>
      <c r="G417" s="3">
        <f t="shared" si="12"/>
        <v>630878.05247999995</v>
      </c>
      <c r="H417" s="3">
        <f t="shared" si="13"/>
        <v>0.75000000005820766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607387.83000000007</v>
      </c>
      <c r="D418" s="2">
        <f>'PR-RAS'!E423</f>
        <v>629160.79</v>
      </c>
      <c r="E418" s="2">
        <v>0</v>
      </c>
      <c r="F418" s="2">
        <v>0</v>
      </c>
      <c r="G418" s="3">
        <f t="shared" si="12"/>
        <v>778000.82397000003</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156463.11000000016</v>
      </c>
      <c r="D420" s="2">
        <f>'PR-RAS'!E425</f>
        <v>96356.260000000009</v>
      </c>
      <c r="E420" s="2">
        <v>0</v>
      </c>
      <c r="F420" s="2">
        <v>0</v>
      </c>
      <c r="G420" s="3">
        <f t="shared" si="12"/>
        <v>146304.58897000007</v>
      </c>
      <c r="H420" s="3">
        <f t="shared" si="13"/>
        <v>0.37000000016996637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6002.1199999999953</v>
      </c>
      <c r="D421" s="2">
        <f>'PR-RAS'!E426</f>
        <v>0</v>
      </c>
      <c r="E421" s="2">
        <v>0</v>
      </c>
      <c r="F421" s="2">
        <v>0</v>
      </c>
      <c r="G421" s="3">
        <f t="shared" si="12"/>
        <v>2520.890399999998</v>
      </c>
      <c r="H421" s="3">
        <f t="shared" si="13"/>
        <v>0.11999999999534339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419214.05</v>
      </c>
      <c r="E422" s="2">
        <v>0</v>
      </c>
      <c r="F422" s="2">
        <v>0</v>
      </c>
      <c r="G422" s="3">
        <f t="shared" si="12"/>
        <v>352978.23009999999</v>
      </c>
      <c r="H422" s="3">
        <f t="shared" si="13"/>
        <v>4.9999999988358468E-2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23367.33</v>
      </c>
      <c r="D423" s="2">
        <f>'PR-RAS'!E428</f>
        <v>324324.25</v>
      </c>
      <c r="E423" s="2">
        <v>0</v>
      </c>
      <c r="F423" s="2">
        <v>0</v>
      </c>
      <c r="G423" s="3">
        <f t="shared" si="12"/>
        <v>283590.68025999999</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76835.87</v>
      </c>
      <c r="D424" s="2">
        <f>'PR-RAS'!E430</f>
        <v>582746.80000000005</v>
      </c>
      <c r="E424" s="2">
        <v>0</v>
      </c>
      <c r="F424" s="2">
        <v>0</v>
      </c>
      <c r="G424" s="3">
        <f t="shared" si="12"/>
        <v>525505.3658100001</v>
      </c>
      <c r="H424" s="3">
        <f t="shared" si="13"/>
        <v>0.32999999995809048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105.51</v>
      </c>
      <c r="D425" s="2">
        <f>'PR-RAS'!E431</f>
        <v>105.51</v>
      </c>
      <c r="E425" s="2">
        <v>0</v>
      </c>
      <c r="F425" s="2">
        <v>0</v>
      </c>
      <c r="G425" s="3">
        <f t="shared" si="12"/>
        <v>134.20872</v>
      </c>
      <c r="H425" s="3">
        <f t="shared" si="13"/>
        <v>0.97999999999998977</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105.51</v>
      </c>
      <c r="D431" s="2">
        <f>'PR-RAS'!E437</f>
        <v>105.51</v>
      </c>
      <c r="E431" s="2">
        <v>0</v>
      </c>
      <c r="F431" s="2">
        <v>0</v>
      </c>
      <c r="G431" s="3">
        <f t="shared" si="12"/>
        <v>136.1079</v>
      </c>
      <c r="H431" s="3">
        <f t="shared" si="13"/>
        <v>0.97999999999998977</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105.51</v>
      </c>
      <c r="D432" s="2">
        <f>'PR-RAS'!E438</f>
        <v>105.51</v>
      </c>
      <c r="E432" s="2">
        <v>0</v>
      </c>
      <c r="F432" s="2">
        <v>0</v>
      </c>
      <c r="G432" s="3">
        <f t="shared" si="12"/>
        <v>136.42443</v>
      </c>
      <c r="H432" s="3">
        <f t="shared" si="13"/>
        <v>0.97999999999998977</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76730.36</v>
      </c>
      <c r="D485" s="2">
        <f>'PR-RAS'!E491</f>
        <v>582641.29</v>
      </c>
      <c r="E485" s="2">
        <v>0</v>
      </c>
      <c r="F485" s="2">
        <v>0</v>
      </c>
      <c r="G485" s="3">
        <f t="shared" si="12"/>
        <v>601134.26296000008</v>
      </c>
      <c r="H485" s="3">
        <f t="shared" si="13"/>
        <v>0.65000000003783498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76730.36</v>
      </c>
      <c r="D491" s="2">
        <f>'PR-RAS'!E497</f>
        <v>0</v>
      </c>
      <c r="E491" s="2">
        <v>0</v>
      </c>
      <c r="F491" s="2">
        <v>0</v>
      </c>
      <c r="G491" s="3">
        <f t="shared" si="12"/>
        <v>37597.876400000001</v>
      </c>
      <c r="H491" s="3">
        <f t="shared" si="13"/>
        <v>0.36000000000058208</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76730.36</v>
      </c>
      <c r="D492" s="2">
        <f>'PR-RAS'!E498</f>
        <v>0</v>
      </c>
      <c r="E492" s="2">
        <v>0</v>
      </c>
      <c r="F492" s="2">
        <v>0</v>
      </c>
      <c r="G492" s="3">
        <f t="shared" si="12"/>
        <v>37674.606760000002</v>
      </c>
      <c r="H492" s="3">
        <f t="shared" si="13"/>
        <v>0.36000000000058208</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582641.29</v>
      </c>
      <c r="E496" s="2">
        <v>0</v>
      </c>
      <c r="F496" s="2">
        <v>0</v>
      </c>
      <c r="G496" s="3">
        <f t="shared" si="12"/>
        <v>576814.87710000004</v>
      </c>
      <c r="H496" s="3">
        <f t="shared" si="13"/>
        <v>0.2900000000372529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582641.29</v>
      </c>
      <c r="E497" s="2">
        <v>0</v>
      </c>
      <c r="F497" s="2">
        <v>0</v>
      </c>
      <c r="G497" s="3">
        <f t="shared" si="12"/>
        <v>577980.15968000004</v>
      </c>
      <c r="H497" s="3">
        <f t="shared" si="13"/>
        <v>0.2900000000372529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399250.07</v>
      </c>
      <c r="E529" s="2">
        <v>0</v>
      </c>
      <c r="F529" s="2">
        <v>0</v>
      </c>
      <c r="G529" s="3">
        <f t="shared" ref="G529:G836" si="14">(B529/1000)*(C529*1+D529*2)</f>
        <v>421608.07392000005</v>
      </c>
      <c r="H529" s="3">
        <f t="shared" ref="H529:H836" si="15">ABS(C529-ROUND(C529,0))+ABS(D529-ROUND(D529,0))</f>
        <v>7.0000000006984919E-2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399250.07</v>
      </c>
      <c r="E591" s="2">
        <v>0</v>
      </c>
      <c r="F591" s="2">
        <v>0</v>
      </c>
      <c r="G591" s="3">
        <f t="shared" si="14"/>
        <v>471115.08259999997</v>
      </c>
      <c r="H591" s="3">
        <f t="shared" si="15"/>
        <v>7.0000000006984919E-2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9508.23</v>
      </c>
      <c r="E597" s="2">
        <v>0</v>
      </c>
      <c r="F597" s="2">
        <v>0</v>
      </c>
      <c r="G597" s="3">
        <f t="shared" si="14"/>
        <v>11333.810159999999</v>
      </c>
      <c r="H597" s="3">
        <f t="shared" si="15"/>
        <v>0.22999999999956344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9508.23</v>
      </c>
      <c r="E598" s="2">
        <v>0</v>
      </c>
      <c r="F598" s="2">
        <v>0</v>
      </c>
      <c r="G598" s="3">
        <f t="shared" si="14"/>
        <v>11352.82662</v>
      </c>
      <c r="H598" s="3">
        <f t="shared" si="15"/>
        <v>0.22999999999956344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389741.84</v>
      </c>
      <c r="E603" s="2">
        <v>0</v>
      </c>
      <c r="F603" s="2">
        <v>0</v>
      </c>
      <c r="G603" s="3">
        <f t="shared" si="14"/>
        <v>469249.17535999999</v>
      </c>
      <c r="H603" s="3">
        <f t="shared" si="15"/>
        <v>0.15999999997438863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389741.84</v>
      </c>
      <c r="E604" s="2">
        <v>0</v>
      </c>
      <c r="F604" s="2">
        <v>0</v>
      </c>
      <c r="G604" s="3">
        <f t="shared" si="14"/>
        <v>470028.65904</v>
      </c>
      <c r="H604" s="3">
        <f t="shared" si="15"/>
        <v>0.15999999997438863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76835.87</v>
      </c>
      <c r="D633" s="2">
        <f>'PR-RAS'!E639</f>
        <v>183496.73000000004</v>
      </c>
      <c r="E633" s="2">
        <v>0</v>
      </c>
      <c r="F633" s="2">
        <v>0</v>
      </c>
      <c r="G633" s="3">
        <f t="shared" si="14"/>
        <v>280500.13656000007</v>
      </c>
      <c r="H633" s="3">
        <f t="shared" si="15"/>
        <v>0.3999999999650754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92733.27</v>
      </c>
      <c r="D635" s="2">
        <f>'PR-RAS'!E641</f>
        <v>108464.72</v>
      </c>
      <c r="E635" s="2">
        <v>0</v>
      </c>
      <c r="F635" s="2">
        <v>0</v>
      </c>
      <c r="G635" s="3">
        <f t="shared" si="14"/>
        <v>196326.15814000001</v>
      </c>
      <c r="H635" s="3">
        <f t="shared" si="15"/>
        <v>0.55000000000291038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527760.58999999985</v>
      </c>
      <c r="D637" s="2">
        <f>'PR-RAS'!E643</f>
        <v>1115551.33</v>
      </c>
      <c r="E637" s="2">
        <v>0</v>
      </c>
      <c r="F637" s="2">
        <v>0</v>
      </c>
      <c r="G637" s="3">
        <f t="shared" si="14"/>
        <v>1754637.027</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607387.83000000007</v>
      </c>
      <c r="D638" s="2">
        <f>'PR-RAS'!E644</f>
        <v>1028410.8600000001</v>
      </c>
      <c r="E638" s="2">
        <v>0</v>
      </c>
      <c r="F638" s="2">
        <v>0</v>
      </c>
      <c r="G638" s="3">
        <f t="shared" si="14"/>
        <v>1697101.4833500001</v>
      </c>
      <c r="H638" s="3">
        <f t="shared" si="15"/>
        <v>0.30999999982304871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87140.469999999972</v>
      </c>
      <c r="E639" s="2">
        <v>0</v>
      </c>
      <c r="F639" s="2">
        <v>0</v>
      </c>
      <c r="G639" s="3">
        <f t="shared" si="14"/>
        <v>111191.23971999997</v>
      </c>
      <c r="H639" s="3">
        <f t="shared" si="15"/>
        <v>0.46999999997206032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79627.240000000224</v>
      </c>
      <c r="D640" s="2">
        <f>'PR-RAS'!E646</f>
        <v>0</v>
      </c>
      <c r="E640" s="2">
        <v>0</v>
      </c>
      <c r="F640" s="2">
        <v>0</v>
      </c>
      <c r="G640" s="3">
        <f t="shared" si="14"/>
        <v>50881.806360000141</v>
      </c>
      <c r="H640" s="3">
        <f t="shared" si="15"/>
        <v>0.24000000022351742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98735.39</v>
      </c>
      <c r="D641" s="2">
        <f>'PR-RAS'!E647</f>
        <v>0</v>
      </c>
      <c r="E641" s="2">
        <v>0</v>
      </c>
      <c r="F641" s="2">
        <v>0</v>
      </c>
      <c r="G641" s="3">
        <f t="shared" si="14"/>
        <v>63190.649600000004</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310749.32999999996</v>
      </c>
      <c r="E642" s="2">
        <v>0</v>
      </c>
      <c r="F642" s="2">
        <v>0</v>
      </c>
      <c r="G642" s="3">
        <f t="shared" si="14"/>
        <v>398380.64105999994</v>
      </c>
      <c r="H642" s="3">
        <f t="shared" si="15"/>
        <v>0.32999999995809048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19108.149999999776</v>
      </c>
      <c r="D643" s="2">
        <f>'PR-RAS'!E649</f>
        <v>0</v>
      </c>
      <c r="E643" s="2">
        <v>0</v>
      </c>
      <c r="F643" s="2">
        <v>0</v>
      </c>
      <c r="G643" s="3">
        <f t="shared" si="14"/>
        <v>12267.432299999857</v>
      </c>
      <c r="H643" s="3">
        <f t="shared" si="15"/>
        <v>0.14999999977590051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223608.86</v>
      </c>
      <c r="E644" s="2">
        <v>0</v>
      </c>
      <c r="F644" s="2">
        <v>0</v>
      </c>
      <c r="G644" s="3">
        <f t="shared" si="14"/>
        <v>287560.99395999999</v>
      </c>
      <c r="H644" s="3">
        <f t="shared" si="15"/>
        <v>0.14000000001396984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198197.15</v>
      </c>
      <c r="D646" s="2">
        <f>'PR-RAS'!E653</f>
        <v>0</v>
      </c>
      <c r="E646" s="2">
        <v>0</v>
      </c>
      <c r="F646" s="2">
        <v>0</v>
      </c>
      <c r="G646" s="3">
        <f t="shared" si="14"/>
        <v>127837.16175</v>
      </c>
      <c r="H646" s="3">
        <f t="shared" si="15"/>
        <v>0.14999999999417923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545944.81000000006</v>
      </c>
      <c r="D647" s="2">
        <f>'PR-RAS'!E654</f>
        <v>3140640.03</v>
      </c>
      <c r="E647" s="2">
        <v>0</v>
      </c>
      <c r="F647" s="2">
        <v>0</v>
      </c>
      <c r="G647" s="3">
        <f t="shared" si="14"/>
        <v>4410387.26602</v>
      </c>
      <c r="H647" s="3">
        <f t="shared" si="15"/>
        <v>0.21999999973922968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593409.68999999994</v>
      </c>
      <c r="D648" s="2">
        <f>'PR-RAS'!E655</f>
        <v>3140640.03</v>
      </c>
      <c r="E648" s="2">
        <v>0</v>
      </c>
      <c r="F648" s="2">
        <v>0</v>
      </c>
      <c r="G648" s="3">
        <f t="shared" si="14"/>
        <v>4447924.2682499997</v>
      </c>
      <c r="H648" s="3">
        <f t="shared" si="15"/>
        <v>0.33999999985098839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150732.27000000014</v>
      </c>
      <c r="D649" s="2">
        <f>'PR-RAS'!E656</f>
        <v>0</v>
      </c>
      <c r="E649" s="2">
        <v>0</v>
      </c>
      <c r="F649" s="2">
        <v>0</v>
      </c>
      <c r="G649" s="3">
        <f t="shared" si="14"/>
        <v>97674.510960000087</v>
      </c>
      <c r="H649" s="3">
        <f t="shared" si="15"/>
        <v>0.27000000013504177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19</v>
      </c>
      <c r="D650" s="2">
        <f>'PR-RAS'!E657</f>
        <v>18</v>
      </c>
      <c r="E650" s="2">
        <v>0</v>
      </c>
      <c r="F650" s="2">
        <v>0</v>
      </c>
      <c r="G650" s="3">
        <f t="shared" si="14"/>
        <v>35.695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18</v>
      </c>
      <c r="E652" s="2">
        <v>0</v>
      </c>
      <c r="F652" s="2">
        <v>0</v>
      </c>
      <c r="G652" s="3">
        <f t="shared" si="14"/>
        <v>35.805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3440.96</v>
      </c>
      <c r="D657" s="2">
        <f>'PR-RAS'!E664</f>
        <v>5618.32</v>
      </c>
      <c r="E657" s="2">
        <v>0</v>
      </c>
      <c r="F657" s="2">
        <v>0</v>
      </c>
      <c r="G657" s="3">
        <f t="shared" si="16"/>
        <v>9628.5055999999986</v>
      </c>
      <c r="H657" s="3">
        <f t="shared" si="17"/>
        <v>0.35999999999967258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43740</v>
      </c>
      <c r="D662" s="2">
        <f>'PR-RAS'!E669</f>
        <v>43740</v>
      </c>
      <c r="E662" s="2">
        <v>0</v>
      </c>
      <c r="F662" s="2">
        <v>0</v>
      </c>
      <c r="G662" s="3">
        <f t="shared" si="14"/>
        <v>86736.42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85555.22</v>
      </c>
      <c r="E665" s="2">
        <v>0</v>
      </c>
      <c r="F665" s="2">
        <v>0</v>
      </c>
      <c r="G665" s="3">
        <f t="shared" si="14"/>
        <v>113617.33216000001</v>
      </c>
      <c r="H665" s="3">
        <f t="shared" si="15"/>
        <v>0.22000000000116415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44200</v>
      </c>
      <c r="D666" s="2">
        <f>'PR-RAS'!E673</f>
        <v>14305.1</v>
      </c>
      <c r="E666" s="2">
        <v>0</v>
      </c>
      <c r="F666" s="2">
        <v>0</v>
      </c>
      <c r="G666" s="3">
        <f t="shared" si="14"/>
        <v>48418.783000000003</v>
      </c>
      <c r="H666" s="3">
        <f t="shared" si="15"/>
        <v>0.1000000000003638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0</v>
      </c>
      <c r="E667" s="2">
        <v>0</v>
      </c>
      <c r="F667" s="2">
        <v>0</v>
      </c>
      <c r="G667" s="3">
        <f t="shared" si="14"/>
        <v>9990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56173.32</v>
      </c>
      <c r="D695" s="2">
        <f>'PR-RAS'!E702</f>
        <v>64825.74</v>
      </c>
      <c r="E695" s="2">
        <v>0</v>
      </c>
      <c r="F695" s="2">
        <v>0</v>
      </c>
      <c r="G695" s="3">
        <f t="shared" si="14"/>
        <v>128962.41119999999</v>
      </c>
      <c r="H695" s="3">
        <f t="shared" si="15"/>
        <v>0.58000000000174623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0.09</v>
      </c>
      <c r="D705" s="2">
        <f>'PR-RAS'!E712</f>
        <v>0</v>
      </c>
      <c r="E705" s="2">
        <v>0</v>
      </c>
      <c r="F705" s="2">
        <v>0</v>
      </c>
      <c r="G705" s="3">
        <f t="shared" si="20"/>
        <v>6.336E-2</v>
      </c>
      <c r="H705" s="3">
        <f t="shared" si="21"/>
        <v>0.09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375.54</v>
      </c>
      <c r="D727" s="2">
        <f>'PR-RAS'!E734</f>
        <v>314.7</v>
      </c>
      <c r="E727" s="2">
        <v>0</v>
      </c>
      <c r="F727" s="2">
        <v>0</v>
      </c>
      <c r="G727" s="3">
        <f t="shared" si="14"/>
        <v>729.58644000000004</v>
      </c>
      <c r="H727" s="3">
        <f t="shared" si="15"/>
        <v>0.75999999999999091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1791.66</v>
      </c>
      <c r="D731" s="2">
        <f>'PR-RAS'!E738</f>
        <v>0</v>
      </c>
      <c r="E731" s="2">
        <v>0</v>
      </c>
      <c r="F731" s="2">
        <v>0</v>
      </c>
      <c r="G731" s="3">
        <f t="shared" si="14"/>
        <v>1307.9118000000001</v>
      </c>
      <c r="H731" s="3">
        <f t="shared" si="15"/>
        <v>0.33999999999991815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954.21</v>
      </c>
      <c r="E750" s="2">
        <v>0</v>
      </c>
      <c r="F750" s="2">
        <v>0</v>
      </c>
      <c r="G750" s="3">
        <f t="shared" si="14"/>
        <v>1429.4065800000001</v>
      </c>
      <c r="H750" s="3">
        <f t="shared" si="15"/>
        <v>0.21000000000003638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562.95000000000005</v>
      </c>
      <c r="D753" s="2">
        <f>'PR-RAS'!E760</f>
        <v>1943.54</v>
      </c>
      <c r="E753" s="2">
        <v>0</v>
      </c>
      <c r="F753" s="2">
        <v>0</v>
      </c>
      <c r="G753" s="3">
        <f t="shared" si="14"/>
        <v>3346.42256</v>
      </c>
      <c r="H753" s="3">
        <f t="shared" si="15"/>
        <v>0.50999999999999091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783.2</v>
      </c>
      <c r="D775" s="2">
        <f>'PR-RAS'!E782</f>
        <v>1289.08</v>
      </c>
      <c r="E775" s="2">
        <v>0</v>
      </c>
      <c r="F775" s="2">
        <v>0</v>
      </c>
      <c r="G775" s="3">
        <f t="shared" si="14"/>
        <v>2601.6926399999998</v>
      </c>
      <c r="H775" s="3">
        <f t="shared" si="15"/>
        <v>0.27999999999997272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500</v>
      </c>
      <c r="E836" s="2">
        <v>0</v>
      </c>
      <c r="F836" s="2">
        <v>0</v>
      </c>
      <c r="G836" s="3">
        <f t="shared" si="14"/>
        <v>835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1120</v>
      </c>
      <c r="D839" s="2">
        <f>'PR-RAS'!E846</f>
        <v>3200</v>
      </c>
      <c r="E839" s="2">
        <v>0</v>
      </c>
      <c r="F839" s="2">
        <v>0</v>
      </c>
      <c r="G839" s="3">
        <f t="shared" si="34"/>
        <v>6301.7599999999993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1200</v>
      </c>
      <c r="D841" s="2">
        <f>'PR-RAS'!E848</f>
        <v>2800</v>
      </c>
      <c r="E841" s="2">
        <v>0</v>
      </c>
      <c r="F841" s="2">
        <v>0</v>
      </c>
      <c r="G841" s="3">
        <f t="shared" si="34"/>
        <v>5712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46.38</v>
      </c>
      <c r="D843" s="2">
        <f>'PR-RAS'!E850</f>
        <v>300</v>
      </c>
      <c r="E843" s="2">
        <v>0</v>
      </c>
      <c r="F843" s="2">
        <v>0</v>
      </c>
      <c r="G843" s="3">
        <f t="shared" si="34"/>
        <v>544.25195999999994</v>
      </c>
      <c r="H843" s="3">
        <f t="shared" si="35"/>
        <v>0.38000000000000256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2690.56</v>
      </c>
      <c r="E844" s="2">
        <v>0</v>
      </c>
      <c r="F844" s="2">
        <v>0</v>
      </c>
      <c r="G844" s="3">
        <f t="shared" si="34"/>
        <v>4536.2841600000002</v>
      </c>
      <c r="H844" s="3">
        <f t="shared" si="35"/>
        <v>0.44000000000005457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76730.36</v>
      </c>
      <c r="D899" s="2">
        <f>'PR-RAS'!E906</f>
        <v>0</v>
      </c>
      <c r="E899" s="2">
        <v>0</v>
      </c>
      <c r="F899" s="2">
        <v>0</v>
      </c>
      <c r="G899" s="3">
        <f t="shared" si="34"/>
        <v>68903.863280000005</v>
      </c>
      <c r="H899" s="3">
        <f t="shared" si="35"/>
        <v>0.36000000000058208</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582641.29</v>
      </c>
      <c r="E905" s="2">
        <v>0</v>
      </c>
      <c r="F905" s="2">
        <v>0</v>
      </c>
      <c r="G905" s="3">
        <f t="shared" si="34"/>
        <v>1053415.4523200002</v>
      </c>
      <c r="H905" s="3">
        <f t="shared" si="35"/>
        <v>0.2900000000372529</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9508.23</v>
      </c>
      <c r="E967" s="2">
        <v>0</v>
      </c>
      <c r="F967" s="2">
        <v>0</v>
      </c>
      <c r="G967" s="3">
        <f t="shared" si="34"/>
        <v>18369.90036</v>
      </c>
      <c r="H967" s="3">
        <f t="shared" si="35"/>
        <v>0.22999999999956344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389741.84</v>
      </c>
      <c r="E973" s="2">
        <v>0</v>
      </c>
      <c r="F973" s="2">
        <v>0</v>
      </c>
      <c r="G973" s="3">
        <f t="shared" si="34"/>
        <v>757658.13696000003</v>
      </c>
      <c r="H973" s="3">
        <f t="shared" si="35"/>
        <v>0.15999999997438863</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723643.2</v>
      </c>
      <c r="D1581" s="7"/>
      <c r="E1581" s="7">
        <v>0</v>
      </c>
      <c r="F1581" s="7">
        <v>0</v>
      </c>
      <c r="G1581" s="8">
        <f t="shared" ref="G1581:G1685" si="70">B1581/1000*C1581</f>
        <v>723.64319999999998</v>
      </c>
      <c r="H1581" s="8">
        <f t="shared" ref="H1581:H1685" si="71">ABS(C1581-ROUND(C1581,0))</f>
        <v>0.19999999995343387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1112213.52</v>
      </c>
      <c r="D1582" s="2">
        <v>0</v>
      </c>
      <c r="E1582" s="2">
        <v>0</v>
      </c>
      <c r="F1582" s="2">
        <v>0</v>
      </c>
      <c r="G1582" s="3">
        <f t="shared" si="70"/>
        <v>2224.42704</v>
      </c>
      <c r="H1582" s="3">
        <f t="shared" si="71"/>
        <v>0.47999999998137355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243228.79</v>
      </c>
      <c r="D1584" s="2">
        <v>0</v>
      </c>
      <c r="E1584" s="2">
        <v>0</v>
      </c>
      <c r="F1584" s="2">
        <v>0</v>
      </c>
      <c r="G1584" s="3">
        <f t="shared" si="70"/>
        <v>972.91516000000001</v>
      </c>
      <c r="H1584" s="3">
        <f t="shared" si="71"/>
        <v>0.20999999999185093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93505.89</v>
      </c>
      <c r="D1585" s="2">
        <v>0</v>
      </c>
      <c r="E1585" s="2">
        <v>0</v>
      </c>
      <c r="F1585" s="2">
        <v>0</v>
      </c>
      <c r="G1585" s="3">
        <f t="shared" si="70"/>
        <v>467.52945</v>
      </c>
      <c r="H1585" s="3">
        <f t="shared" si="71"/>
        <v>0.11000000000058208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85113.38</v>
      </c>
      <c r="D1586" s="2">
        <v>0</v>
      </c>
      <c r="E1586" s="2">
        <v>0</v>
      </c>
      <c r="F1586" s="2">
        <v>0</v>
      </c>
      <c r="G1586" s="3">
        <f t="shared" si="70"/>
        <v>510.68028000000004</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3855.72</v>
      </c>
      <c r="D1587" s="2">
        <v>0</v>
      </c>
      <c r="E1587" s="2">
        <v>0</v>
      </c>
      <c r="F1587" s="2">
        <v>0</v>
      </c>
      <c r="G1587" s="3">
        <f t="shared" si="70"/>
        <v>26.99004</v>
      </c>
      <c r="H1587" s="3">
        <f t="shared" si="71"/>
        <v>0.28000000000020009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1289.08</v>
      </c>
      <c r="D1589" s="2">
        <v>0</v>
      </c>
      <c r="E1589" s="2">
        <v>0</v>
      </c>
      <c r="F1589" s="2">
        <v>0</v>
      </c>
      <c r="G1589" s="3">
        <f>B1589/1000*C1589</f>
        <v>11.601719999999998</v>
      </c>
      <c r="H1589" s="3">
        <f>ABS(C1589-ROUND(C1589,0))</f>
        <v>7.999999999992724E-2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9490.56</v>
      </c>
      <c r="D1590" s="2">
        <v>0</v>
      </c>
      <c r="E1590" s="2">
        <v>0</v>
      </c>
      <c r="F1590" s="2">
        <v>0</v>
      </c>
      <c r="G1590" s="3">
        <f t="shared" si="70"/>
        <v>94.905599999999993</v>
      </c>
      <c r="H1590" s="3">
        <f t="shared" si="71"/>
        <v>0.44000000000050932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49974.16</v>
      </c>
      <c r="D1591" s="2">
        <v>0</v>
      </c>
      <c r="E1591" s="2">
        <v>0</v>
      </c>
      <c r="F1591" s="2">
        <v>0</v>
      </c>
      <c r="G1591" s="3">
        <f t="shared" si="70"/>
        <v>549.71576000000005</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208620.21</v>
      </c>
      <c r="D1593" s="2">
        <v>0</v>
      </c>
      <c r="E1593" s="2">
        <v>0</v>
      </c>
      <c r="F1593" s="2">
        <v>0</v>
      </c>
      <c r="G1593" s="3">
        <f t="shared" si="70"/>
        <v>2712.0627299999996</v>
      </c>
      <c r="H1593" s="3">
        <f t="shared" si="71"/>
        <v>0.20999999999185093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582641.29</v>
      </c>
      <c r="D1594" s="2">
        <v>0</v>
      </c>
      <c r="E1594" s="2">
        <v>0</v>
      </c>
      <c r="F1594" s="2">
        <v>0</v>
      </c>
      <c r="G1594" s="3">
        <f t="shared" si="70"/>
        <v>8156.9780600000004</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582641.29</v>
      </c>
      <c r="D1599" s="2">
        <v>0</v>
      </c>
      <c r="E1599" s="2">
        <v>0</v>
      </c>
      <c r="F1599" s="2">
        <v>0</v>
      </c>
      <c r="G1599" s="3">
        <f t="shared" si="70"/>
        <v>11070.184510000001</v>
      </c>
      <c r="H1599" s="3">
        <f t="shared" si="71"/>
        <v>0.2900000000372529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77723.23</v>
      </c>
      <c r="D1600" s="2">
        <v>0</v>
      </c>
      <c r="E1600" s="2">
        <v>0</v>
      </c>
      <c r="F1600" s="2">
        <v>0</v>
      </c>
      <c r="G1600" s="3">
        <f>B1600/1000*C1600</f>
        <v>1554.4646</v>
      </c>
      <c r="H1600" s="3">
        <f>ABS(C1600-ROUND(C1600,0))</f>
        <v>0.22999999999592546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1016843.9900000001</v>
      </c>
      <c r="D1601" s="2">
        <v>0</v>
      </c>
      <c r="E1601" s="2">
        <v>0</v>
      </c>
      <c r="F1601" s="2">
        <v>0</v>
      </c>
      <c r="G1601" s="3">
        <f t="shared" si="70"/>
        <v>21353.723790000004</v>
      </c>
      <c r="H1601" s="3">
        <f t="shared" si="71"/>
        <v>9.9999998928979039E-3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263167.43999999994</v>
      </c>
      <c r="D1603" s="2">
        <v>0</v>
      </c>
      <c r="E1603" s="2">
        <v>0</v>
      </c>
      <c r="F1603" s="2">
        <v>0</v>
      </c>
      <c r="G1603" s="3">
        <f t="shared" si="70"/>
        <v>6052.8511199999984</v>
      </c>
      <c r="H1603" s="3">
        <f t="shared" si="71"/>
        <v>0.43999999994412065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95372.89</v>
      </c>
      <c r="D1604" s="2">
        <v>0</v>
      </c>
      <c r="E1604" s="2">
        <v>0</v>
      </c>
      <c r="F1604" s="2">
        <v>0</v>
      </c>
      <c r="G1604" s="3">
        <f t="shared" si="70"/>
        <v>2288.9493600000001</v>
      </c>
      <c r="H1604" s="3">
        <f t="shared" si="71"/>
        <v>0.11000000000058208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98570.4</v>
      </c>
      <c r="D1605" s="2">
        <v>0</v>
      </c>
      <c r="E1605" s="2">
        <v>0</v>
      </c>
      <c r="F1605" s="2">
        <v>0</v>
      </c>
      <c r="G1605" s="3">
        <f t="shared" si="70"/>
        <v>2464.2600000000002</v>
      </c>
      <c r="H1605" s="3">
        <f t="shared" si="71"/>
        <v>0.39999999999417923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4131.96</v>
      </c>
      <c r="D1606" s="2">
        <v>0</v>
      </c>
      <c r="E1606" s="2">
        <v>0</v>
      </c>
      <c r="F1606" s="2">
        <v>0</v>
      </c>
      <c r="G1606" s="3">
        <f t="shared" si="70"/>
        <v>107.43096</v>
      </c>
      <c r="H1606" s="3">
        <f t="shared" si="71"/>
        <v>3.999999999996362E-2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1289.08</v>
      </c>
      <c r="D1608" s="2">
        <v>0</v>
      </c>
      <c r="E1608" s="2">
        <v>0</v>
      </c>
      <c r="F1608" s="2">
        <v>0</v>
      </c>
      <c r="G1608" s="3">
        <f>B1608/1000*C1608</f>
        <v>36.094239999999999</v>
      </c>
      <c r="H1608" s="3">
        <f>ABS(C1608-ROUND(C1608,0))</f>
        <v>7.999999999992724E-2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9828.9500000000007</v>
      </c>
      <c r="D1609" s="2">
        <v>0</v>
      </c>
      <c r="E1609" s="2">
        <v>0</v>
      </c>
      <c r="F1609" s="2">
        <v>0</v>
      </c>
      <c r="G1609" s="3">
        <f t="shared" si="70"/>
        <v>285.03955000000002</v>
      </c>
      <c r="H1609" s="3">
        <f t="shared" si="71"/>
        <v>4.9999999999272404E-2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53974.16</v>
      </c>
      <c r="D1610" s="2">
        <v>0</v>
      </c>
      <c r="E1610" s="2">
        <v>0</v>
      </c>
      <c r="F1610" s="2">
        <v>0</v>
      </c>
      <c r="G1610" s="3">
        <f t="shared" si="70"/>
        <v>1619.2248</v>
      </c>
      <c r="H1610" s="3">
        <f t="shared" si="71"/>
        <v>0.16000000000349246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307205.8</v>
      </c>
      <c r="D1612" s="2">
        <v>0</v>
      </c>
      <c r="E1612" s="2">
        <v>0</v>
      </c>
      <c r="F1612" s="2">
        <v>0</v>
      </c>
      <c r="G1612" s="3">
        <f t="shared" si="70"/>
        <v>9830.5856000000003</v>
      </c>
      <c r="H1612" s="3">
        <f t="shared" si="71"/>
        <v>0.20000000001164153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399250.07</v>
      </c>
      <c r="D1613" s="2">
        <v>0</v>
      </c>
      <c r="E1613" s="2">
        <v>0</v>
      </c>
      <c r="F1613" s="2">
        <v>0</v>
      </c>
      <c r="G1613" s="3">
        <f t="shared" si="70"/>
        <v>13175.252310000002</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399250.07</v>
      </c>
      <c r="D1617" s="2">
        <v>0</v>
      </c>
      <c r="E1617" s="2">
        <v>0</v>
      </c>
      <c r="F1617" s="2">
        <v>0</v>
      </c>
      <c r="G1617" s="3">
        <f t="shared" si="70"/>
        <v>14772.25259</v>
      </c>
      <c r="H1617" s="3">
        <f t="shared" si="71"/>
        <v>7.0000000006984919E-2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47220.68</v>
      </c>
      <c r="D1619" s="2">
        <v>0</v>
      </c>
      <c r="E1619" s="2">
        <v>0</v>
      </c>
      <c r="F1619" s="2">
        <v>0</v>
      </c>
      <c r="G1619" s="3">
        <f>B1619/1000*C1619</f>
        <v>1841.60652</v>
      </c>
      <c r="H1619" s="3">
        <f>ABS(C1619-ROUND(C1619,0))</f>
        <v>0.31999999999970896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819012.72999999986</v>
      </c>
      <c r="D1620" s="2">
        <v>0</v>
      </c>
      <c r="E1620" s="2">
        <v>0</v>
      </c>
      <c r="F1620" s="2">
        <v>0</v>
      </c>
      <c r="G1620" s="3">
        <f t="shared" si="70"/>
        <v>32760.509199999997</v>
      </c>
      <c r="H1620" s="3">
        <f t="shared" si="71"/>
        <v>0.27000000013504177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6807.5</v>
      </c>
      <c r="D1621" s="2">
        <v>0</v>
      </c>
      <c r="E1621" s="2">
        <v>0</v>
      </c>
      <c r="F1621" s="2">
        <v>0</v>
      </c>
      <c r="G1621" s="3">
        <f t="shared" si="70"/>
        <v>279.10750000000002</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2732.91</v>
      </c>
      <c r="D1627" s="2">
        <v>0</v>
      </c>
      <c r="E1627" s="2">
        <v>0</v>
      </c>
      <c r="F1627" s="2">
        <v>0</v>
      </c>
      <c r="G1627" s="3">
        <f t="shared" si="70"/>
        <v>128.44676999999999</v>
      </c>
      <c r="H1627" s="3">
        <f t="shared" si="71"/>
        <v>9.0000000000145519E-2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2732.91</v>
      </c>
      <c r="D1633" s="2">
        <v>0</v>
      </c>
      <c r="E1633" s="2">
        <v>0</v>
      </c>
      <c r="F1633" s="2">
        <v>0</v>
      </c>
      <c r="G1633" s="3">
        <f t="shared" si="70"/>
        <v>144.84422999999998</v>
      </c>
      <c r="H1633" s="3">
        <f t="shared" si="71"/>
        <v>9.0000000000145519E-2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2097.5</v>
      </c>
      <c r="D1634" s="2">
        <v>0</v>
      </c>
      <c r="E1634" s="2">
        <v>0</v>
      </c>
      <c r="F1634" s="2">
        <v>0</v>
      </c>
      <c r="G1634" s="3">
        <f t="shared" si="70"/>
        <v>113.265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635.41</v>
      </c>
      <c r="D1637" s="2">
        <v>0</v>
      </c>
      <c r="E1637" s="2">
        <v>0</v>
      </c>
      <c r="F1637" s="2">
        <v>0</v>
      </c>
      <c r="G1637" s="3">
        <f t="shared" si="70"/>
        <v>36.21837</v>
      </c>
      <c r="H1637" s="3">
        <f t="shared" si="71"/>
        <v>0.40999999999996817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4074.59</v>
      </c>
      <c r="D1668" s="2">
        <v>0</v>
      </c>
      <c r="E1668" s="2">
        <v>0</v>
      </c>
      <c r="F1668" s="2">
        <v>0</v>
      </c>
      <c r="G1668" s="3">
        <f t="shared" si="70"/>
        <v>358.56392</v>
      </c>
      <c r="H1668" s="3">
        <f t="shared" si="71"/>
        <v>0.40999999999985448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4074.59</v>
      </c>
      <c r="D1672" s="2">
        <v>0</v>
      </c>
      <c r="E1672" s="2">
        <v>0</v>
      </c>
      <c r="F1672" s="2">
        <v>0</v>
      </c>
      <c r="G1672" s="3">
        <f t="shared" si="70"/>
        <v>374.86228</v>
      </c>
      <c r="H1672" s="3">
        <f t="shared" si="71"/>
        <v>0.40999999999985448</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812205.23</v>
      </c>
      <c r="D1680" s="2">
        <v>0</v>
      </c>
      <c r="E1680" s="2">
        <v>0</v>
      </c>
      <c r="F1680" s="2">
        <v>0</v>
      </c>
      <c r="G1680" s="3">
        <f t="shared" si="70"/>
        <v>81220.523000000001</v>
      </c>
      <c r="H1680" s="3">
        <f t="shared" si="71"/>
        <v>0.22999999998137355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50562.27</v>
      </c>
      <c r="D1682" s="2">
        <v>0</v>
      </c>
      <c r="E1682" s="2">
        <v>0</v>
      </c>
      <c r="F1682" s="2">
        <v>0</v>
      </c>
      <c r="G1682" s="3">
        <f t="shared" si="70"/>
        <v>5157.3515399999997</v>
      </c>
      <c r="H1682" s="3">
        <f t="shared" si="71"/>
        <v>0.26999999999679858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1296.6199999999999</v>
      </c>
      <c r="D1683" s="2">
        <v>0</v>
      </c>
      <c r="E1683" s="2">
        <v>0</v>
      </c>
      <c r="F1683" s="2">
        <v>0</v>
      </c>
      <c r="G1683" s="3">
        <f t="shared" si="70"/>
        <v>133.55185999999998</v>
      </c>
      <c r="H1683" s="3">
        <f t="shared" si="71"/>
        <v>0.38000000000010914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595032.68999999994</v>
      </c>
      <c r="D1684" s="2">
        <v>0</v>
      </c>
      <c r="E1684" s="2">
        <v>0</v>
      </c>
      <c r="F1684" s="2">
        <v>0</v>
      </c>
      <c r="G1684" s="3">
        <f>B1684/1000*C1684</f>
        <v>61883.399759999993</v>
      </c>
      <c r="H1684" s="3">
        <f>ABS(C1684-ROUND(C1684,0))</f>
        <v>0.31000000005587935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165313.65</v>
      </c>
      <c r="D1685" s="14">
        <v>0</v>
      </c>
      <c r="E1685" s="14">
        <v>0</v>
      </c>
      <c r="F1685" s="14">
        <v>0</v>
      </c>
      <c r="G1685" s="15">
        <f t="shared" si="70"/>
        <v>17357.933249999998</v>
      </c>
      <c r="H1685" s="15">
        <f t="shared" si="71"/>
        <v>0.35000000000582077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4" t="s">
        <v>2019</v>
      </c>
      <c r="B1" s="414"/>
      <c r="C1" s="414"/>
    </row>
    <row r="2" spans="1:16" ht="33" customHeight="1" x14ac:dyDescent="0.2">
      <c r="A2" s="415" t="s">
        <v>2020</v>
      </c>
      <c r="B2" s="416"/>
      <c r="C2" s="406"/>
      <c r="D2" s="5"/>
      <c r="E2" s="5"/>
      <c r="F2" s="5"/>
      <c r="G2" s="5"/>
      <c r="H2" s="5"/>
      <c r="I2" s="5"/>
      <c r="J2" s="5"/>
      <c r="K2" s="5"/>
      <c r="L2" s="5"/>
      <c r="M2" s="5"/>
      <c r="N2" s="5"/>
      <c r="O2" s="5"/>
      <c r="P2" s="5"/>
    </row>
    <row r="3" spans="1:16" ht="18.75" customHeight="1" x14ac:dyDescent="0.2">
      <c r="A3" s="222" t="s">
        <v>2021</v>
      </c>
      <c r="B3" s="417" t="s">
        <v>2022</v>
      </c>
      <c r="C3" s="406"/>
      <c r="D3" s="5"/>
      <c r="E3" s="5"/>
      <c r="F3" s="5"/>
      <c r="G3" s="5"/>
      <c r="H3" s="5"/>
      <c r="I3" s="5"/>
      <c r="J3" s="5"/>
      <c r="K3" s="5"/>
      <c r="L3" s="5"/>
      <c r="M3" s="5"/>
      <c r="N3" s="5"/>
      <c r="O3" s="5"/>
      <c r="P3" s="5"/>
    </row>
    <row r="4" spans="1:16" ht="37.5" hidden="1" customHeight="1" x14ac:dyDescent="0.2">
      <c r="A4" s="223" t="s">
        <v>2023</v>
      </c>
      <c r="B4" s="405" t="s">
        <v>2024</v>
      </c>
      <c r="C4" s="406"/>
      <c r="D4" s="5"/>
      <c r="E4" s="5"/>
      <c r="F4" s="5"/>
      <c r="G4" s="5"/>
      <c r="H4" s="5"/>
      <c r="I4" s="5"/>
      <c r="J4" s="5"/>
      <c r="K4" s="5"/>
      <c r="L4" s="5"/>
      <c r="M4" s="5"/>
      <c r="N4" s="5"/>
      <c r="O4" s="5"/>
      <c r="P4" s="5"/>
    </row>
    <row r="5" spans="1:16" ht="48" hidden="1" customHeight="1" x14ac:dyDescent="0.2">
      <c r="A5" s="223" t="s">
        <v>2023</v>
      </c>
      <c r="B5" s="405" t="s">
        <v>2025</v>
      </c>
      <c r="C5" s="406"/>
      <c r="D5" s="5"/>
      <c r="E5" s="5"/>
      <c r="F5" s="5"/>
      <c r="G5" s="5"/>
      <c r="H5" s="5"/>
      <c r="I5" s="5"/>
      <c r="J5" s="5"/>
      <c r="K5" s="5"/>
      <c r="L5" s="5"/>
      <c r="M5" s="5"/>
      <c r="N5" s="5"/>
      <c r="O5" s="5"/>
      <c r="P5" s="5"/>
    </row>
    <row r="6" spans="1:16" ht="59.25" hidden="1" customHeight="1" x14ac:dyDescent="0.2">
      <c r="A6" s="223" t="s">
        <v>2023</v>
      </c>
      <c r="B6" s="405" t="s">
        <v>2026</v>
      </c>
      <c r="C6" s="406"/>
      <c r="D6" s="5"/>
      <c r="E6" s="5"/>
      <c r="F6" s="5"/>
      <c r="G6" s="5"/>
      <c r="H6" s="5"/>
      <c r="I6" s="5"/>
      <c r="J6" s="5"/>
      <c r="K6" s="5"/>
      <c r="L6" s="5"/>
      <c r="M6" s="5"/>
      <c r="N6" s="5"/>
      <c r="O6" s="5"/>
      <c r="P6" s="5"/>
    </row>
    <row r="7" spans="1:16" ht="48" hidden="1" customHeight="1" x14ac:dyDescent="0.2">
      <c r="A7" s="223" t="s">
        <v>2027</v>
      </c>
      <c r="B7" s="405" t="s">
        <v>2028</v>
      </c>
      <c r="C7" s="406"/>
      <c r="D7" s="5"/>
      <c r="E7" s="5"/>
      <c r="F7" s="5"/>
      <c r="G7" s="5"/>
      <c r="H7" s="5"/>
      <c r="I7" s="5"/>
      <c r="J7" s="5"/>
      <c r="K7" s="5"/>
      <c r="L7" s="5"/>
      <c r="M7" s="5"/>
      <c r="N7" s="5"/>
      <c r="O7" s="5"/>
      <c r="P7" s="5"/>
    </row>
    <row r="8" spans="1:16" ht="41.25" hidden="1" customHeight="1" x14ac:dyDescent="0.2">
      <c r="A8" s="223" t="s">
        <v>2029</v>
      </c>
      <c r="B8" s="405" t="s">
        <v>2030</v>
      </c>
      <c r="C8" s="406"/>
      <c r="D8" s="5"/>
      <c r="E8" s="5"/>
      <c r="F8" s="5"/>
      <c r="G8" s="5"/>
      <c r="H8" s="5"/>
      <c r="I8" s="5"/>
      <c r="J8" s="5"/>
      <c r="K8" s="5"/>
      <c r="L8" s="5"/>
      <c r="M8" s="5"/>
      <c r="N8" s="5"/>
      <c r="O8" s="5"/>
      <c r="P8" s="5"/>
    </row>
    <row r="9" spans="1:16" ht="59.25" hidden="1" customHeight="1" x14ac:dyDescent="0.2">
      <c r="A9" s="223" t="s">
        <v>2031</v>
      </c>
      <c r="B9" s="405" t="s">
        <v>2032</v>
      </c>
      <c r="C9" s="406"/>
      <c r="D9" s="5"/>
      <c r="E9" s="5"/>
      <c r="F9" s="5"/>
      <c r="G9" s="5"/>
      <c r="H9" s="5"/>
      <c r="I9" s="5"/>
      <c r="J9" s="5"/>
      <c r="K9" s="5"/>
      <c r="L9" s="5"/>
      <c r="M9" s="5"/>
      <c r="N9" s="5"/>
      <c r="O9" s="5"/>
      <c r="P9" s="5"/>
    </row>
    <row r="10" spans="1:16" ht="61.5" hidden="1" customHeight="1" x14ac:dyDescent="0.2">
      <c r="A10" s="223" t="s">
        <v>2031</v>
      </c>
      <c r="B10" s="405" t="s">
        <v>2033</v>
      </c>
      <c r="C10" s="406"/>
      <c r="D10" s="5"/>
      <c r="E10" s="5"/>
      <c r="F10" s="5"/>
      <c r="G10" s="5"/>
      <c r="H10" s="5"/>
      <c r="I10" s="5"/>
      <c r="J10" s="5"/>
      <c r="K10" s="5"/>
      <c r="L10" s="5"/>
      <c r="M10" s="5"/>
      <c r="N10" s="5"/>
      <c r="O10" s="5"/>
      <c r="P10" s="5"/>
    </row>
    <row r="11" spans="1:16" ht="43.5" hidden="1" customHeight="1" x14ac:dyDescent="0.2">
      <c r="A11" s="223" t="s">
        <v>2031</v>
      </c>
      <c r="B11" s="405" t="s">
        <v>2034</v>
      </c>
      <c r="C11" s="406"/>
      <c r="D11" s="5"/>
      <c r="E11" s="5"/>
      <c r="F11" s="5"/>
      <c r="G11" s="5"/>
      <c r="H11" s="5"/>
      <c r="I11" s="5"/>
      <c r="J11" s="5"/>
      <c r="K11" s="5"/>
      <c r="L11" s="5"/>
      <c r="M11" s="5"/>
      <c r="N11" s="5"/>
      <c r="O11" s="5"/>
      <c r="P11" s="5"/>
    </row>
    <row r="12" spans="1:16" ht="27.75" hidden="1" customHeight="1" x14ac:dyDescent="0.2">
      <c r="A12" s="223" t="s">
        <v>2035</v>
      </c>
      <c r="B12" s="405" t="s">
        <v>2036</v>
      </c>
      <c r="C12" s="406"/>
      <c r="D12" s="5"/>
      <c r="E12" s="5"/>
      <c r="F12" s="5"/>
      <c r="G12" s="5"/>
      <c r="H12" s="5"/>
      <c r="I12" s="5"/>
      <c r="J12" s="5"/>
      <c r="K12" s="5"/>
      <c r="L12" s="5"/>
      <c r="M12" s="5"/>
      <c r="N12" s="5"/>
      <c r="O12" s="5"/>
      <c r="P12" s="5"/>
    </row>
    <row r="13" spans="1:16" ht="27.75" hidden="1" customHeight="1" x14ac:dyDescent="0.2">
      <c r="A13" s="223" t="s">
        <v>2037</v>
      </c>
      <c r="B13" s="405" t="s">
        <v>2038</v>
      </c>
      <c r="C13" s="406"/>
      <c r="D13" s="5"/>
      <c r="E13" s="5"/>
      <c r="F13" s="5"/>
      <c r="G13" s="5"/>
      <c r="H13" s="5"/>
      <c r="I13" s="5"/>
      <c r="J13" s="5"/>
      <c r="K13" s="5"/>
      <c r="L13" s="5"/>
      <c r="M13" s="5"/>
      <c r="N13" s="5"/>
      <c r="O13" s="5"/>
      <c r="P13" s="5"/>
    </row>
    <row r="14" spans="1:16" ht="45.75" hidden="1" customHeight="1" x14ac:dyDescent="0.2">
      <c r="A14" s="223" t="s">
        <v>2039</v>
      </c>
      <c r="B14" s="405" t="s">
        <v>2040</v>
      </c>
      <c r="C14" s="406"/>
      <c r="D14" s="5"/>
      <c r="E14" s="5"/>
      <c r="F14" s="5"/>
      <c r="G14" s="5"/>
      <c r="H14" s="5"/>
      <c r="I14" s="5"/>
      <c r="J14" s="5"/>
      <c r="K14" s="5"/>
      <c r="L14" s="5"/>
      <c r="M14" s="5"/>
      <c r="N14" s="5"/>
      <c r="O14" s="5"/>
      <c r="P14" s="5"/>
    </row>
    <row r="15" spans="1:16" ht="45.75" hidden="1" customHeight="1" x14ac:dyDescent="0.2">
      <c r="A15" s="223" t="s">
        <v>2041</v>
      </c>
      <c r="B15" s="405" t="s">
        <v>2042</v>
      </c>
      <c r="C15" s="406"/>
      <c r="D15" s="5"/>
      <c r="E15" s="5"/>
      <c r="F15" s="5"/>
      <c r="G15" s="5"/>
      <c r="H15" s="5"/>
      <c r="I15" s="5"/>
      <c r="J15" s="5"/>
      <c r="K15" s="5"/>
      <c r="L15" s="5"/>
      <c r="M15" s="5"/>
      <c r="N15" s="5"/>
      <c r="O15" s="5"/>
      <c r="P15" s="5"/>
    </row>
    <row r="16" spans="1:16" ht="51" hidden="1" customHeight="1" x14ac:dyDescent="0.2">
      <c r="A16" s="223" t="s">
        <v>2043</v>
      </c>
      <c r="B16" s="405" t="s">
        <v>2044</v>
      </c>
      <c r="C16" s="406"/>
      <c r="D16" s="5"/>
      <c r="E16" s="5"/>
      <c r="F16" s="5"/>
      <c r="G16" s="5"/>
      <c r="H16" s="5"/>
      <c r="I16" s="5"/>
      <c r="J16" s="5"/>
      <c r="K16" s="5"/>
      <c r="L16" s="5"/>
      <c r="M16" s="5"/>
      <c r="N16" s="5"/>
      <c r="O16" s="5"/>
      <c r="P16" s="5"/>
    </row>
    <row r="17" spans="1:16" ht="27.75" hidden="1" customHeight="1" x14ac:dyDescent="0.2">
      <c r="A17" s="223" t="s">
        <v>2045</v>
      </c>
      <c r="B17" s="405" t="s">
        <v>2046</v>
      </c>
      <c r="C17" s="406"/>
      <c r="D17" s="5"/>
      <c r="E17" s="5"/>
      <c r="F17" s="5"/>
      <c r="G17" s="5"/>
      <c r="H17" s="5"/>
      <c r="I17" s="5"/>
      <c r="J17" s="5"/>
      <c r="K17" s="5"/>
      <c r="L17" s="5"/>
      <c r="M17" s="5"/>
      <c r="N17" s="5"/>
      <c r="O17" s="5"/>
      <c r="P17" s="5"/>
    </row>
    <row r="18" spans="1:16" ht="27.75" hidden="1" customHeight="1" x14ac:dyDescent="0.2">
      <c r="A18" s="223" t="s">
        <v>2047</v>
      </c>
      <c r="B18" s="405" t="s">
        <v>2048</v>
      </c>
      <c r="C18" s="406"/>
      <c r="D18" s="5"/>
      <c r="E18" s="5"/>
      <c r="F18" s="5"/>
      <c r="G18" s="5"/>
      <c r="H18" s="5"/>
      <c r="I18" s="5"/>
      <c r="J18" s="5"/>
      <c r="K18" s="5"/>
      <c r="L18" s="5"/>
      <c r="M18" s="5"/>
      <c r="N18" s="5"/>
      <c r="O18" s="5"/>
      <c r="P18" s="5"/>
    </row>
    <row r="19" spans="1:16" ht="45" hidden="1" customHeight="1" x14ac:dyDescent="0.2">
      <c r="A19" s="223" t="s">
        <v>2047</v>
      </c>
      <c r="B19" s="405" t="s">
        <v>2049</v>
      </c>
      <c r="C19" s="406"/>
      <c r="D19" s="5"/>
      <c r="E19" s="5"/>
      <c r="F19" s="5"/>
      <c r="G19" s="5"/>
      <c r="H19" s="5"/>
      <c r="I19" s="5"/>
      <c r="J19" s="5"/>
      <c r="K19" s="5"/>
      <c r="L19" s="5"/>
      <c r="M19" s="5"/>
      <c r="N19" s="5"/>
      <c r="O19" s="5"/>
      <c r="P19" s="5"/>
    </row>
    <row r="20" spans="1:16" ht="45" hidden="1" customHeight="1" x14ac:dyDescent="0.2">
      <c r="A20" s="223" t="s">
        <v>2050</v>
      </c>
      <c r="B20" s="405" t="s">
        <v>2051</v>
      </c>
      <c r="C20" s="406"/>
      <c r="D20" s="5"/>
      <c r="E20" s="5"/>
      <c r="F20" s="5"/>
      <c r="G20" s="5"/>
      <c r="H20" s="5"/>
      <c r="I20" s="5"/>
      <c r="J20" s="5"/>
      <c r="K20" s="5"/>
      <c r="L20" s="5"/>
      <c r="M20" s="5"/>
      <c r="N20" s="5"/>
      <c r="O20" s="5"/>
      <c r="P20" s="5"/>
    </row>
    <row r="21" spans="1:16" ht="30" hidden="1" customHeight="1" x14ac:dyDescent="0.2">
      <c r="A21" s="223" t="s">
        <v>2052</v>
      </c>
      <c r="B21" s="405" t="s">
        <v>2053</v>
      </c>
      <c r="C21" s="406"/>
      <c r="D21" s="5"/>
      <c r="E21" s="5"/>
      <c r="F21" s="5"/>
      <c r="G21" s="5"/>
      <c r="H21" s="5"/>
      <c r="I21" s="5"/>
      <c r="J21" s="5"/>
      <c r="K21" s="5"/>
      <c r="L21" s="5"/>
      <c r="M21" s="5"/>
      <c r="N21" s="5"/>
      <c r="O21" s="5"/>
      <c r="P21" s="5"/>
    </row>
    <row r="22" spans="1:16" ht="30" hidden="1" customHeight="1" x14ac:dyDescent="0.2">
      <c r="A22" s="223" t="s">
        <v>2054</v>
      </c>
      <c r="B22" s="405" t="s">
        <v>2055</v>
      </c>
      <c r="C22" s="406"/>
      <c r="D22" s="5"/>
      <c r="E22" s="5"/>
      <c r="F22" s="5"/>
      <c r="G22" s="5"/>
      <c r="H22" s="5"/>
      <c r="I22" s="5"/>
      <c r="J22" s="5"/>
      <c r="K22" s="5"/>
      <c r="L22" s="5"/>
      <c r="M22" s="5"/>
      <c r="N22" s="5"/>
      <c r="O22" s="5"/>
      <c r="P22" s="5"/>
    </row>
    <row r="23" spans="1:16" ht="30" hidden="1" customHeight="1" x14ac:dyDescent="0.2">
      <c r="A23" s="223" t="s">
        <v>2056</v>
      </c>
      <c r="B23" s="405" t="s">
        <v>2057</v>
      </c>
      <c r="C23" s="406"/>
      <c r="D23" s="5"/>
      <c r="E23" s="5"/>
      <c r="F23" s="5"/>
      <c r="G23" s="5"/>
      <c r="H23" s="5"/>
      <c r="I23" s="5"/>
      <c r="J23" s="5"/>
      <c r="K23" s="5"/>
      <c r="L23" s="5"/>
      <c r="M23" s="5"/>
      <c r="N23" s="5"/>
      <c r="O23" s="5"/>
      <c r="P23" s="5"/>
    </row>
    <row r="24" spans="1:16" ht="30" hidden="1" customHeight="1" x14ac:dyDescent="0.2">
      <c r="A24" s="223" t="s">
        <v>2058</v>
      </c>
      <c r="B24" s="405" t="s">
        <v>2059</v>
      </c>
      <c r="C24" s="406"/>
      <c r="D24" s="5"/>
      <c r="E24" s="5"/>
      <c r="F24" s="5"/>
      <c r="G24" s="5"/>
      <c r="H24" s="5"/>
      <c r="I24" s="5"/>
      <c r="J24" s="5"/>
      <c r="K24" s="5"/>
      <c r="L24" s="5"/>
      <c r="M24" s="5"/>
      <c r="N24" s="5"/>
      <c r="O24" s="5"/>
      <c r="P24" s="5"/>
    </row>
    <row r="25" spans="1:16" ht="30" hidden="1" customHeight="1" x14ac:dyDescent="0.2">
      <c r="A25" s="223" t="s">
        <v>2060</v>
      </c>
      <c r="B25" s="405" t="s">
        <v>2061</v>
      </c>
      <c r="C25" s="406"/>
      <c r="D25" s="5"/>
      <c r="E25" s="5"/>
      <c r="F25" s="5"/>
      <c r="G25" s="5"/>
      <c r="H25" s="5"/>
      <c r="I25" s="5"/>
      <c r="J25" s="5"/>
      <c r="K25" s="5"/>
      <c r="L25" s="5"/>
      <c r="M25" s="5"/>
      <c r="N25" s="5"/>
      <c r="O25" s="5"/>
      <c r="P25" s="5"/>
    </row>
    <row r="26" spans="1:16" ht="30" hidden="1" customHeight="1" x14ac:dyDescent="0.2">
      <c r="A26" s="223" t="s">
        <v>2062</v>
      </c>
      <c r="B26" s="405" t="s">
        <v>2063</v>
      </c>
      <c r="C26" s="406"/>
      <c r="D26" s="5"/>
      <c r="E26" s="5"/>
      <c r="F26" s="5"/>
      <c r="G26" s="5"/>
      <c r="H26" s="5"/>
      <c r="I26" s="5"/>
      <c r="J26" s="5"/>
      <c r="K26" s="5"/>
      <c r="L26" s="5"/>
      <c r="M26" s="5"/>
      <c r="N26" s="5"/>
      <c r="O26" s="5"/>
      <c r="P26" s="5"/>
    </row>
    <row r="27" spans="1:16" ht="70.5" hidden="1" customHeight="1" x14ac:dyDescent="0.2">
      <c r="A27" s="223" t="s">
        <v>2064</v>
      </c>
      <c r="B27" s="405" t="s">
        <v>2065</v>
      </c>
      <c r="C27" s="406"/>
      <c r="D27" s="5"/>
      <c r="E27" s="5"/>
      <c r="F27" s="5"/>
      <c r="G27" s="5"/>
      <c r="H27" s="5"/>
      <c r="I27" s="5"/>
      <c r="J27" s="5"/>
      <c r="K27" s="5"/>
      <c r="L27" s="5"/>
      <c r="M27" s="5"/>
      <c r="N27" s="5"/>
      <c r="O27" s="5"/>
      <c r="P27" s="5"/>
    </row>
    <row r="28" spans="1:16" ht="48" hidden="1" customHeight="1" x14ac:dyDescent="0.2">
      <c r="A28" s="223" t="s">
        <v>2066</v>
      </c>
      <c r="B28" s="405" t="s">
        <v>2067</v>
      </c>
      <c r="C28" s="406"/>
      <c r="D28" s="5"/>
      <c r="E28" s="5"/>
      <c r="F28" s="5"/>
      <c r="G28" s="5"/>
      <c r="H28" s="5"/>
      <c r="I28" s="5"/>
      <c r="J28" s="5"/>
      <c r="K28" s="5"/>
      <c r="L28" s="5"/>
      <c r="M28" s="5"/>
      <c r="N28" s="5"/>
      <c r="O28" s="5"/>
      <c r="P28" s="5"/>
    </row>
    <row r="29" spans="1:16" ht="100.5" hidden="1" customHeight="1" x14ac:dyDescent="0.2">
      <c r="A29" s="223" t="s">
        <v>2068</v>
      </c>
      <c r="B29" s="405" t="s">
        <v>2069</v>
      </c>
      <c r="C29" s="406"/>
      <c r="D29" s="5"/>
      <c r="E29" s="5"/>
      <c r="F29" s="5"/>
      <c r="G29" s="5"/>
      <c r="H29" s="5"/>
      <c r="I29" s="5"/>
      <c r="J29" s="5"/>
      <c r="K29" s="5"/>
      <c r="L29" s="5"/>
      <c r="M29" s="5"/>
      <c r="N29" s="5"/>
      <c r="O29" s="5"/>
      <c r="P29" s="5"/>
    </row>
    <row r="30" spans="1:16" ht="45" hidden="1" customHeight="1" x14ac:dyDescent="0.2">
      <c r="A30" s="223" t="s">
        <v>2070</v>
      </c>
      <c r="B30" s="405" t="s">
        <v>2071</v>
      </c>
      <c r="C30" s="406"/>
      <c r="D30" s="5"/>
      <c r="E30" s="5"/>
      <c r="F30" s="5"/>
      <c r="G30" s="5"/>
      <c r="H30" s="5"/>
      <c r="I30" s="5"/>
      <c r="J30" s="5"/>
      <c r="K30" s="5"/>
      <c r="L30" s="5"/>
      <c r="M30" s="5"/>
      <c r="N30" s="5"/>
      <c r="O30" s="5"/>
      <c r="P30" s="5"/>
    </row>
    <row r="31" spans="1:16" ht="45" hidden="1" customHeight="1" x14ac:dyDescent="0.2">
      <c r="A31" s="223" t="s">
        <v>2072</v>
      </c>
      <c r="B31" s="405" t="s">
        <v>2073</v>
      </c>
      <c r="C31" s="406"/>
      <c r="D31" s="5"/>
      <c r="E31" s="5"/>
      <c r="F31" s="5"/>
      <c r="G31" s="5"/>
      <c r="H31" s="5"/>
      <c r="I31" s="5"/>
      <c r="J31" s="5"/>
      <c r="K31" s="5"/>
      <c r="L31" s="5"/>
      <c r="M31" s="5"/>
      <c r="N31" s="5"/>
      <c r="O31" s="5"/>
      <c r="P31" s="5"/>
    </row>
    <row r="32" spans="1:16" ht="45" hidden="1" customHeight="1" x14ac:dyDescent="0.2">
      <c r="A32" s="223" t="s">
        <v>2074</v>
      </c>
      <c r="B32" s="405" t="s">
        <v>2075</v>
      </c>
      <c r="C32" s="406"/>
      <c r="D32" s="5"/>
      <c r="E32" s="5"/>
      <c r="F32" s="5"/>
      <c r="G32" s="5"/>
      <c r="H32" s="5"/>
      <c r="I32" s="5"/>
      <c r="J32" s="5"/>
      <c r="K32" s="5"/>
      <c r="L32" s="5"/>
      <c r="M32" s="5"/>
      <c r="N32" s="5"/>
      <c r="O32" s="5"/>
      <c r="P32" s="5"/>
    </row>
    <row r="33" spans="1:16" ht="72" hidden="1" customHeight="1" x14ac:dyDescent="0.2">
      <c r="A33" s="223" t="s">
        <v>2076</v>
      </c>
      <c r="B33" s="405" t="s">
        <v>2077</v>
      </c>
      <c r="C33" s="406"/>
      <c r="D33" s="5"/>
      <c r="E33" s="5"/>
      <c r="F33" s="5"/>
      <c r="G33" s="5"/>
      <c r="H33" s="5"/>
      <c r="I33" s="5"/>
      <c r="J33" s="5"/>
      <c r="K33" s="5"/>
      <c r="L33" s="5"/>
      <c r="M33" s="5"/>
      <c r="N33" s="5"/>
      <c r="O33" s="5"/>
      <c r="P33" s="5"/>
    </row>
    <row r="34" spans="1:16" ht="79.5" hidden="1" customHeight="1" x14ac:dyDescent="0.2">
      <c r="A34" s="223" t="s">
        <v>2078</v>
      </c>
      <c r="B34" s="405" t="s">
        <v>2079</v>
      </c>
      <c r="C34" s="406"/>
      <c r="D34" s="5"/>
      <c r="E34" s="5"/>
      <c r="F34" s="5"/>
      <c r="G34" s="5"/>
      <c r="H34" s="5"/>
      <c r="I34" s="5"/>
      <c r="J34" s="5"/>
      <c r="K34" s="5"/>
      <c r="L34" s="5"/>
      <c r="M34" s="5"/>
      <c r="N34" s="5"/>
      <c r="O34" s="5"/>
      <c r="P34" s="5"/>
    </row>
    <row r="35" spans="1:16" ht="70.5" hidden="1" customHeight="1" x14ac:dyDescent="0.2">
      <c r="A35" s="223" t="s">
        <v>2080</v>
      </c>
      <c r="B35" s="405" t="s">
        <v>2081</v>
      </c>
      <c r="C35" s="406"/>
      <c r="D35" s="5"/>
      <c r="E35" s="5"/>
      <c r="F35" s="5"/>
      <c r="G35" s="5"/>
      <c r="H35" s="5"/>
      <c r="I35" s="5"/>
      <c r="J35" s="5"/>
      <c r="K35" s="5"/>
      <c r="L35" s="5"/>
      <c r="M35" s="5"/>
      <c r="N35" s="5"/>
      <c r="O35" s="5"/>
      <c r="P35" s="5"/>
    </row>
    <row r="36" spans="1:16" ht="45.75" hidden="1" customHeight="1" x14ac:dyDescent="0.2">
      <c r="A36" s="223" t="s">
        <v>2082</v>
      </c>
      <c r="B36" s="405" t="s">
        <v>2083</v>
      </c>
      <c r="C36" s="406"/>
      <c r="D36" s="5"/>
      <c r="E36" s="5"/>
      <c r="F36" s="5"/>
      <c r="G36" s="5"/>
      <c r="H36" s="5"/>
      <c r="I36" s="5"/>
      <c r="J36" s="5"/>
      <c r="K36" s="5"/>
      <c r="L36" s="5"/>
      <c r="M36" s="5"/>
      <c r="N36" s="5"/>
      <c r="O36" s="5"/>
      <c r="P36" s="5"/>
    </row>
    <row r="37" spans="1:16" ht="54.75" hidden="1" customHeight="1" x14ac:dyDescent="0.2">
      <c r="A37" s="223" t="s">
        <v>2084</v>
      </c>
      <c r="B37" s="405" t="s">
        <v>2085</v>
      </c>
      <c r="C37" s="406"/>
      <c r="D37" s="5"/>
      <c r="E37" s="5"/>
      <c r="F37" s="5"/>
      <c r="G37" s="5"/>
      <c r="H37" s="5"/>
      <c r="I37" s="5"/>
      <c r="J37" s="5"/>
      <c r="K37" s="5"/>
      <c r="L37" s="5"/>
      <c r="M37" s="5"/>
      <c r="N37" s="5"/>
      <c r="O37" s="5"/>
      <c r="P37" s="5"/>
    </row>
    <row r="38" spans="1:16" ht="37.5" hidden="1" customHeight="1" x14ac:dyDescent="0.2">
      <c r="A38" s="223" t="s">
        <v>2086</v>
      </c>
      <c r="B38" s="405" t="s">
        <v>2087</v>
      </c>
      <c r="C38" s="406"/>
      <c r="D38" s="5"/>
      <c r="E38" s="5"/>
      <c r="F38" s="5"/>
      <c r="G38" s="5"/>
      <c r="H38" s="5"/>
      <c r="I38" s="5"/>
      <c r="J38" s="5"/>
      <c r="K38" s="5"/>
      <c r="L38" s="5"/>
      <c r="M38" s="5"/>
      <c r="N38" s="5"/>
      <c r="O38" s="5"/>
      <c r="P38" s="5"/>
    </row>
    <row r="39" spans="1:16" ht="61.5" hidden="1" customHeight="1" x14ac:dyDescent="0.2">
      <c r="A39" s="223" t="s">
        <v>2088</v>
      </c>
      <c r="B39" s="405" t="s">
        <v>2089</v>
      </c>
      <c r="C39" s="406"/>
      <c r="D39" s="5"/>
      <c r="E39" s="5"/>
      <c r="F39" s="5"/>
      <c r="G39" s="5"/>
      <c r="H39" s="5"/>
      <c r="I39" s="5"/>
      <c r="J39" s="5"/>
      <c r="K39" s="5"/>
      <c r="L39" s="5"/>
      <c r="M39" s="5"/>
      <c r="N39" s="5"/>
      <c r="O39" s="5"/>
      <c r="P39" s="5"/>
    </row>
    <row r="40" spans="1:16" ht="53.25" hidden="1" customHeight="1" x14ac:dyDescent="0.2">
      <c r="A40" s="223" t="s">
        <v>2090</v>
      </c>
      <c r="B40" s="405" t="s">
        <v>2091</v>
      </c>
      <c r="C40" s="406"/>
      <c r="D40" s="5"/>
      <c r="E40" s="5"/>
      <c r="F40" s="5"/>
      <c r="G40" s="5"/>
      <c r="H40" s="5"/>
      <c r="I40" s="5"/>
      <c r="J40" s="5"/>
      <c r="K40" s="5"/>
      <c r="L40" s="5"/>
      <c r="M40" s="5"/>
      <c r="N40" s="5"/>
      <c r="O40" s="5"/>
      <c r="P40" s="5"/>
    </row>
    <row r="41" spans="1:16" ht="73.5" hidden="1" customHeight="1" x14ac:dyDescent="0.2">
      <c r="A41" s="223" t="s">
        <v>2092</v>
      </c>
      <c r="B41" s="405" t="s">
        <v>2093</v>
      </c>
      <c r="C41" s="406"/>
      <c r="D41" s="5"/>
      <c r="E41" s="5"/>
      <c r="F41" s="5"/>
      <c r="G41" s="5"/>
      <c r="H41" s="5"/>
      <c r="I41" s="5"/>
      <c r="J41" s="5"/>
      <c r="K41" s="5"/>
      <c r="L41" s="5"/>
      <c r="M41" s="5"/>
      <c r="N41" s="5"/>
      <c r="O41" s="5"/>
      <c r="P41" s="5"/>
    </row>
    <row r="42" spans="1:16" ht="57.75" hidden="1" customHeight="1" x14ac:dyDescent="0.2">
      <c r="A42" s="223" t="s">
        <v>2094</v>
      </c>
      <c r="B42" s="405" t="s">
        <v>2095</v>
      </c>
      <c r="C42" s="406"/>
      <c r="D42" s="5"/>
      <c r="E42" s="5"/>
      <c r="F42" s="5"/>
      <c r="G42" s="5"/>
      <c r="H42" s="5"/>
      <c r="I42" s="5"/>
      <c r="J42" s="5"/>
      <c r="K42" s="5"/>
      <c r="L42" s="5"/>
      <c r="M42" s="5"/>
      <c r="N42" s="5"/>
      <c r="O42" s="5"/>
      <c r="P42" s="5"/>
    </row>
    <row r="43" spans="1:16" ht="84" hidden="1" customHeight="1" x14ac:dyDescent="0.2">
      <c r="A43" s="223" t="s">
        <v>2096</v>
      </c>
      <c r="B43" s="405" t="s">
        <v>2097</v>
      </c>
      <c r="C43" s="406"/>
      <c r="D43" s="5"/>
      <c r="E43" s="5"/>
      <c r="F43" s="5"/>
      <c r="G43" s="5"/>
      <c r="H43" s="5"/>
      <c r="I43" s="5"/>
      <c r="J43" s="5"/>
      <c r="K43" s="5"/>
      <c r="L43" s="5"/>
      <c r="M43" s="5"/>
      <c r="N43" s="5"/>
      <c r="O43" s="5"/>
      <c r="P43" s="5"/>
    </row>
    <row r="44" spans="1:16" ht="48" hidden="1" customHeight="1" x14ac:dyDescent="0.2">
      <c r="A44" s="223" t="s">
        <v>2098</v>
      </c>
      <c r="B44" s="405" t="s">
        <v>2099</v>
      </c>
      <c r="C44" s="406"/>
      <c r="D44" s="5"/>
      <c r="E44" s="5"/>
      <c r="F44" s="5"/>
      <c r="G44" s="5"/>
      <c r="H44" s="5"/>
      <c r="I44" s="5"/>
      <c r="J44" s="5"/>
      <c r="K44" s="5"/>
      <c r="L44" s="5"/>
      <c r="M44" s="5"/>
      <c r="N44" s="5"/>
      <c r="O44" s="5"/>
      <c r="P44" s="5"/>
    </row>
    <row r="45" spans="1:16" ht="57" hidden="1" customHeight="1" x14ac:dyDescent="0.2">
      <c r="A45" s="223" t="s">
        <v>2100</v>
      </c>
      <c r="B45" s="405" t="s">
        <v>2101</v>
      </c>
      <c r="C45" s="406"/>
      <c r="D45" s="5"/>
      <c r="E45" s="5"/>
      <c r="F45" s="5"/>
      <c r="G45" s="5"/>
      <c r="H45" s="5"/>
      <c r="I45" s="5"/>
      <c r="J45" s="5"/>
      <c r="K45" s="5"/>
      <c r="L45" s="5"/>
      <c r="M45" s="5"/>
      <c r="N45" s="5"/>
      <c r="O45" s="5"/>
      <c r="P45" s="5"/>
    </row>
    <row r="46" spans="1:16" ht="73.5" hidden="1" customHeight="1" x14ac:dyDescent="0.2">
      <c r="A46" s="223" t="s">
        <v>2102</v>
      </c>
      <c r="B46" s="410" t="s">
        <v>2103</v>
      </c>
      <c r="C46" s="406"/>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405" t="s">
        <v>2113</v>
      </c>
      <c r="C51" s="406"/>
      <c r="D51" s="5"/>
      <c r="E51" s="5"/>
      <c r="F51" s="5"/>
      <c r="G51" s="5"/>
      <c r="H51" s="5"/>
      <c r="I51" s="5"/>
      <c r="J51" s="5"/>
      <c r="K51" s="5"/>
      <c r="L51" s="5"/>
      <c r="M51" s="5"/>
      <c r="N51" s="5"/>
      <c r="O51" s="5"/>
      <c r="P51" s="5"/>
    </row>
    <row r="52" spans="1:16" ht="31.5" customHeight="1" x14ac:dyDescent="0.2">
      <c r="A52" s="224" t="s">
        <v>2114</v>
      </c>
      <c r="B52" s="405" t="s">
        <v>2115</v>
      </c>
      <c r="C52" s="406"/>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418" t="s">
        <v>2129</v>
      </c>
      <c r="C59" s="419"/>
      <c r="D59" s="298"/>
      <c r="E59" s="5"/>
      <c r="F59" s="5"/>
      <c r="G59" s="5"/>
      <c r="H59" s="5"/>
      <c r="I59" s="5"/>
      <c r="J59" s="5"/>
      <c r="K59" s="5"/>
      <c r="L59" s="5"/>
      <c r="M59" s="5"/>
      <c r="N59" s="5"/>
      <c r="O59" s="5"/>
      <c r="P59" s="5"/>
    </row>
    <row r="60" spans="1:16" ht="39" customHeight="1" x14ac:dyDescent="0.2">
      <c r="A60" s="329" t="s">
        <v>2130</v>
      </c>
      <c r="B60" s="418" t="s">
        <v>2131</v>
      </c>
      <c r="C60" s="419"/>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9" t="s">
        <v>1980</v>
      </c>
      <c r="B2" s="370"/>
      <c r="C2" s="370"/>
      <c r="D2" s="370"/>
      <c r="E2" s="370"/>
      <c r="F2" s="370"/>
      <c r="G2" s="370"/>
      <c r="H2" s="370"/>
      <c r="I2" s="37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1" t="s">
        <v>1982</v>
      </c>
      <c r="B4" s="372"/>
      <c r="C4" s="372"/>
      <c r="D4" s="372"/>
      <c r="E4" s="372"/>
      <c r="F4" s="372"/>
      <c r="G4" s="372"/>
      <c r="H4" s="372"/>
      <c r="I4" s="37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36887</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9" t="s">
        <v>1986</v>
      </c>
      <c r="F7" s="373" t="s">
        <v>1987</v>
      </c>
      <c r="G7" s="37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9"/>
      <c r="F8" s="353" t="s">
        <v>1990</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9"/>
      <c r="F9" s="367" t="s">
        <v>1991</v>
      </c>
      <c r="G9" s="36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9"/>
      <c r="F10" s="353" t="s">
        <v>1992</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9"/>
      <c r="F11" s="365" t="s">
        <v>1993</v>
      </c>
      <c r="G11" s="36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9"/>
      <c r="F12" s="363" t="s">
        <v>1994</v>
      </c>
      <c r="G12" s="364"/>
      <c r="H12" s="323" t="s">
        <v>3654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9"/>
      <c r="F13" s="336" t="s">
        <v>1997</v>
      </c>
      <c r="G13" s="337"/>
      <c r="H13" s="338"/>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0" t="s">
        <v>8</v>
      </c>
      <c r="C16" s="352"/>
      <c r="D16" s="352"/>
      <c r="E16" s="352"/>
      <c r="F16" s="342"/>
      <c r="G16" s="201" t="s">
        <v>9</v>
      </c>
      <c r="H16" s="265" t="s">
        <v>10</v>
      </c>
      <c r="I16" s="266" t="s">
        <v>11</v>
      </c>
      <c r="J16" s="5"/>
      <c r="K16" s="5"/>
      <c r="L16" s="5"/>
      <c r="M16" s="5"/>
      <c r="N16" s="5"/>
      <c r="O16" s="5"/>
      <c r="P16" s="5"/>
      <c r="Q16" s="5"/>
      <c r="R16" s="5"/>
      <c r="S16" s="5"/>
      <c r="T16" s="5"/>
      <c r="U16" s="5"/>
      <c r="V16" s="5"/>
      <c r="W16" s="5"/>
    </row>
    <row r="17" spans="1:23" ht="12.75" customHeight="1" x14ac:dyDescent="0.2">
      <c r="A17" s="360" t="s">
        <v>1987</v>
      </c>
      <c r="B17" s="343" t="str">
        <f>'PR-RAS'!B6</f>
        <v>PRIHODI POSLOVANJA (šifre 61+62+63+64+65+66+67+68)</v>
      </c>
      <c r="C17" s="344"/>
      <c r="D17" s="344"/>
      <c r="E17" s="344"/>
      <c r="F17" s="345"/>
      <c r="G17" s="28" t="str">
        <f>'PR-RAS'!C6</f>
        <v>6</v>
      </c>
      <c r="H17" s="275">
        <f>'PR-RAS'!D6</f>
        <v>450924.71999999991</v>
      </c>
      <c r="I17" s="275">
        <f>'PR-RAS'!E6</f>
        <v>532804.53</v>
      </c>
      <c r="J17" s="5"/>
      <c r="K17" s="5"/>
      <c r="L17" s="5"/>
      <c r="M17" s="5"/>
      <c r="N17" s="5"/>
      <c r="O17" s="5"/>
      <c r="P17" s="5"/>
      <c r="Q17" s="5"/>
      <c r="R17" s="5"/>
      <c r="S17" s="5"/>
      <c r="T17" s="5"/>
      <c r="U17" s="5"/>
      <c r="V17" s="5"/>
      <c r="W17" s="5"/>
    </row>
    <row r="18" spans="1:23" ht="12.75" customHeight="1" x14ac:dyDescent="0.2">
      <c r="A18" s="361"/>
      <c r="B18" s="346" t="str">
        <f>'PR-RAS'!B152</f>
        <v xml:space="preserve">RASHODI POSLOVANJA (šifre 31+32+34+35+36+37+38) </v>
      </c>
      <c r="C18" s="347"/>
      <c r="D18" s="347"/>
      <c r="E18" s="347"/>
      <c r="F18" s="348"/>
      <c r="G18" s="29" t="str">
        <f>'PR-RAS'!C152</f>
        <v>3</v>
      </c>
      <c r="H18" s="275">
        <f>'PR-RAS'!D152</f>
        <v>227257.16000000003</v>
      </c>
      <c r="I18" s="275">
        <f>'PR-RAS'!E152</f>
        <v>420540.57999999996</v>
      </c>
      <c r="J18" s="5"/>
      <c r="K18" s="5"/>
      <c r="L18" s="5"/>
      <c r="M18" s="5"/>
      <c r="N18" s="5"/>
      <c r="O18" s="5"/>
      <c r="P18" s="5"/>
      <c r="Q18" s="5"/>
      <c r="R18" s="5"/>
      <c r="S18" s="5"/>
      <c r="T18" s="5"/>
      <c r="U18" s="5"/>
      <c r="V18" s="5"/>
      <c r="W18" s="5"/>
    </row>
    <row r="19" spans="1:23" ht="12.75" customHeight="1" x14ac:dyDescent="0.2">
      <c r="A19" s="361"/>
      <c r="B19" s="346" t="str">
        <f>'PR-RAS'!B649</f>
        <v>Višak prihoda i primitaka raspoloživ u sljedećem razdoblju (šifre X005 + '9221-9222' - Y005 - '9222-9221')</v>
      </c>
      <c r="C19" s="347"/>
      <c r="D19" s="347"/>
      <c r="E19" s="347"/>
      <c r="F19" s="348"/>
      <c r="G19" s="29" t="str">
        <f>'PR-RAS'!C649</f>
        <v>X006</v>
      </c>
      <c r="H19" s="275">
        <f>'PR-RAS'!D649</f>
        <v>19108.149999999776</v>
      </c>
      <c r="I19" s="275">
        <f>'PR-RAS'!E649</f>
        <v>0</v>
      </c>
      <c r="J19" s="5"/>
      <c r="K19" s="5"/>
      <c r="L19" s="5"/>
      <c r="M19" s="5"/>
      <c r="N19" s="5"/>
      <c r="O19" s="5"/>
      <c r="P19" s="5"/>
      <c r="Q19" s="5"/>
      <c r="R19" s="5"/>
      <c r="S19" s="5"/>
      <c r="T19" s="5"/>
      <c r="U19" s="5"/>
      <c r="V19" s="5"/>
      <c r="W19" s="5"/>
    </row>
    <row r="20" spans="1:23" ht="12.75" customHeight="1" x14ac:dyDescent="0.2">
      <c r="A20" s="362"/>
      <c r="B20" s="349" t="str">
        <f>'PR-RAS'!B650</f>
        <v>Manjak prihoda i primitaka za pokriće u sljedećem razdoblju (šifre Y005 + '9222-9221' - X005 - '9221-9222' )</v>
      </c>
      <c r="C20" s="350"/>
      <c r="D20" s="350"/>
      <c r="E20" s="350"/>
      <c r="F20" s="351"/>
      <c r="G20" s="30" t="str">
        <f>'PR-RAS'!C650</f>
        <v>Y006</v>
      </c>
      <c r="H20" s="275">
        <f>'PR-RAS'!D650</f>
        <v>0</v>
      </c>
      <c r="I20" s="275">
        <f>'PR-RAS'!E650</f>
        <v>223608.86</v>
      </c>
      <c r="J20" s="5"/>
      <c r="K20" s="5"/>
      <c r="L20" s="5"/>
      <c r="M20" s="5"/>
      <c r="N20" s="5"/>
      <c r="O20" s="5"/>
      <c r="P20" s="5"/>
      <c r="Q20" s="5"/>
      <c r="R20" s="5"/>
      <c r="S20" s="5"/>
      <c r="T20" s="5"/>
      <c r="U20" s="5"/>
      <c r="V20" s="5"/>
      <c r="W20" s="5"/>
    </row>
    <row r="21" spans="1:23" ht="29.25" customHeight="1" x14ac:dyDescent="0.2">
      <c r="A21" s="200" t="s">
        <v>1998</v>
      </c>
      <c r="B21" s="340" t="s">
        <v>8</v>
      </c>
      <c r="C21" s="341"/>
      <c r="D21" s="341"/>
      <c r="E21" s="341"/>
      <c r="F21" s="342"/>
      <c r="G21" s="201" t="s">
        <v>9</v>
      </c>
      <c r="H21" s="265" t="s">
        <v>1999</v>
      </c>
      <c r="I21" s="266" t="s">
        <v>2000</v>
      </c>
      <c r="J21" s="5"/>
      <c r="K21" s="5"/>
      <c r="L21" s="5"/>
      <c r="M21" s="5"/>
      <c r="N21" s="5"/>
      <c r="O21" s="5"/>
      <c r="P21" s="5"/>
      <c r="Q21" s="5"/>
      <c r="R21" s="5"/>
      <c r="S21" s="5"/>
      <c r="T21" s="5"/>
      <c r="U21" s="5"/>
      <c r="V21" s="5"/>
      <c r="W21" s="5"/>
    </row>
    <row r="22" spans="1:23" ht="12.75" customHeight="1" x14ac:dyDescent="0.2">
      <c r="A22" s="360" t="s">
        <v>1990</v>
      </c>
      <c r="B22" s="343" t="str">
        <f>BILANCA!B7</f>
        <v>Nefinancijska imovina (šifre 01+02+03+04+05+06)</v>
      </c>
      <c r="C22" s="344"/>
      <c r="D22" s="344"/>
      <c r="E22" s="344"/>
      <c r="F22" s="34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1"/>
      <c r="B23" s="346" t="str">
        <f>BILANCA!B69</f>
        <v>Financijska imovina (šifre 11+12+13+14+15+16+17+19)</v>
      </c>
      <c r="C23" s="347"/>
      <c r="D23" s="347"/>
      <c r="E23" s="347"/>
      <c r="F23" s="348"/>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1"/>
      <c r="B24" s="346" t="str">
        <f>BILANCA!B176</f>
        <v xml:space="preserve">Obveze (šifre 23+24+25+26+27+29) </v>
      </c>
      <c r="C24" s="347"/>
      <c r="D24" s="347"/>
      <c r="E24" s="347"/>
      <c r="F24" s="348"/>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2"/>
      <c r="B25" s="349" t="str">
        <f>BILANCA!B250</f>
        <v>Vlastiti izvori (šifre 91 + 922 - 93 + 96 + 97)</v>
      </c>
      <c r="C25" s="350"/>
      <c r="D25" s="350"/>
      <c r="E25" s="350"/>
      <c r="F25" s="351"/>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0" t="s">
        <v>8</v>
      </c>
      <c r="C26" s="341"/>
      <c r="D26" s="341"/>
      <c r="E26" s="341"/>
      <c r="F26" s="342"/>
      <c r="G26" s="201" t="s">
        <v>9</v>
      </c>
      <c r="H26" s="265" t="s">
        <v>10</v>
      </c>
      <c r="I26" s="266" t="s">
        <v>11</v>
      </c>
      <c r="J26" s="5"/>
      <c r="K26" s="5"/>
      <c r="L26" s="5"/>
      <c r="M26" s="5"/>
      <c r="N26" s="5"/>
      <c r="O26" s="5"/>
      <c r="P26" s="5"/>
      <c r="Q26" s="5"/>
      <c r="R26" s="5"/>
      <c r="S26" s="5"/>
      <c r="T26" s="5"/>
      <c r="U26" s="5"/>
      <c r="V26" s="5"/>
      <c r="W26" s="5"/>
    </row>
    <row r="27" spans="1:23" ht="12.75" customHeight="1" x14ac:dyDescent="0.2">
      <c r="A27" s="360" t="s">
        <v>2001</v>
      </c>
      <c r="B27" s="343" t="str">
        <f>'RAS-funkcijski'!B5</f>
        <v>Opće javne usluge (šifre 011+012+013+014 do 018)</v>
      </c>
      <c r="C27" s="344"/>
      <c r="D27" s="344"/>
      <c r="E27" s="344"/>
      <c r="F27" s="34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1"/>
      <c r="B28" s="346" t="str">
        <f>'RAS-funkcijski'!B35</f>
        <v>Ekonomski poslovi (šifre 041+042+043+044+045+046+047+048+049)</v>
      </c>
      <c r="C28" s="347"/>
      <c r="D28" s="347"/>
      <c r="E28" s="347"/>
      <c r="F28" s="34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1"/>
      <c r="B29" s="346" t="str">
        <f>'RAS-funkcijski'!B88</f>
        <v>Rashodi vezani za stanovanje i kom. pogodnosti koji nisu drugdje svrstani</v>
      </c>
      <c r="C29" s="347"/>
      <c r="D29" s="347"/>
      <c r="E29" s="347"/>
      <c r="F29" s="34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1"/>
      <c r="B30" s="346" t="str">
        <f>'RAS-funkcijski'!B114</f>
        <v>Obrazovanje (šifre 091+092+093+094+095+096+097+098)</v>
      </c>
      <c r="C30" s="347"/>
      <c r="D30" s="347"/>
      <c r="E30" s="347"/>
      <c r="F30" s="34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2"/>
      <c r="B31" s="349" t="str">
        <f>'RAS-funkcijski'!B141</f>
        <v>Kontrolni zbroj (šifre 01+02+03+04+05+06+07+08+09+10)</v>
      </c>
      <c r="C31" s="350"/>
      <c r="D31" s="350"/>
      <c r="E31" s="350"/>
      <c r="F31" s="351"/>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0" t="s">
        <v>8</v>
      </c>
      <c r="C32" s="341"/>
      <c r="D32" s="341"/>
      <c r="E32" s="341"/>
      <c r="F32" s="342"/>
      <c r="G32" s="201" t="s">
        <v>9</v>
      </c>
      <c r="H32" s="265" t="s">
        <v>2002</v>
      </c>
      <c r="I32" s="266" t="s">
        <v>2003</v>
      </c>
      <c r="J32" s="5"/>
      <c r="K32" s="5"/>
      <c r="L32" s="5"/>
      <c r="M32" s="5"/>
      <c r="N32" s="5"/>
      <c r="O32" s="5"/>
      <c r="P32" s="5"/>
      <c r="Q32" s="5"/>
      <c r="R32" s="5"/>
      <c r="S32" s="5"/>
      <c r="T32" s="5"/>
      <c r="U32" s="5"/>
      <c r="V32" s="5"/>
      <c r="W32" s="5"/>
    </row>
    <row r="33" spans="1:23" ht="12.75" customHeight="1" x14ac:dyDescent="0.2">
      <c r="A33" s="360" t="s">
        <v>1992</v>
      </c>
      <c r="B33" s="357" t="str">
        <f>'P-VRIO'!B5</f>
        <v>Promjene u vrijednosti i obujmu imovine (šifre 91511+91512)</v>
      </c>
      <c r="C33" s="344"/>
      <c r="D33" s="344"/>
      <c r="E33" s="344"/>
      <c r="F33" s="34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1"/>
      <c r="B34" s="358" t="str">
        <f>'P-VRIO'!B22</f>
        <v>Promjene u obujmu imovine (šifre P016+P023)</v>
      </c>
      <c r="C34" s="347"/>
      <c r="D34" s="347"/>
      <c r="E34" s="347"/>
      <c r="F34" s="34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1"/>
      <c r="B35" s="358" t="str">
        <f>'P-VRIO'!B38</f>
        <v>Promjene u vrijednosti i obujmu obveza (šifre 91521+91522)</v>
      </c>
      <c r="C35" s="347"/>
      <c r="D35" s="347"/>
      <c r="E35" s="347"/>
      <c r="F35" s="34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2"/>
      <c r="B36" s="359" t="str">
        <f>'P-VRIO'!B44</f>
        <v>Promjene u obujmu obveza (šifre P035 do P038)</v>
      </c>
      <c r="C36" s="350"/>
      <c r="D36" s="350"/>
      <c r="E36" s="350"/>
      <c r="F36" s="35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0" t="s">
        <v>8</v>
      </c>
      <c r="C37" s="341"/>
      <c r="D37" s="341"/>
      <c r="E37" s="341"/>
      <c r="F37" s="342"/>
      <c r="G37" s="201" t="s">
        <v>9</v>
      </c>
      <c r="H37" s="265" t="s">
        <v>1999</v>
      </c>
      <c r="I37" s="266" t="s">
        <v>1951</v>
      </c>
      <c r="J37" s="5"/>
      <c r="K37" s="5"/>
      <c r="L37" s="5"/>
      <c r="M37" s="5"/>
      <c r="N37" s="5"/>
      <c r="O37" s="5"/>
      <c r="P37" s="5"/>
      <c r="Q37" s="5"/>
      <c r="R37" s="5"/>
      <c r="S37" s="5"/>
      <c r="T37" s="5"/>
      <c r="U37" s="5"/>
      <c r="V37" s="5"/>
      <c r="W37" s="5"/>
    </row>
    <row r="38" spans="1:23" ht="12.75" customHeight="1" x14ac:dyDescent="0.2">
      <c r="A38" s="360" t="s">
        <v>1993</v>
      </c>
      <c r="B38" s="343" t="str">
        <f>OBVEZE!B5</f>
        <v>Stanje obveza 1. siječnja (=stanju obveza iz Izvještaja o obvezama na 31. prosinca prethodne godine)</v>
      </c>
      <c r="C38" s="344"/>
      <c r="D38" s="344"/>
      <c r="E38" s="344"/>
      <c r="F38" s="345"/>
      <c r="G38" s="126" t="str">
        <f>OBVEZE!C5</f>
        <v>V001</v>
      </c>
      <c r="H38" s="275">
        <f>OBVEZE!D5</f>
        <v>723643.2</v>
      </c>
      <c r="I38" s="275" t="s">
        <v>2004</v>
      </c>
      <c r="J38" s="5"/>
      <c r="K38" s="5"/>
      <c r="L38" s="5"/>
      <c r="M38" s="5"/>
      <c r="N38" s="5"/>
      <c r="O38" s="5"/>
      <c r="P38" s="5"/>
      <c r="Q38" s="5"/>
      <c r="R38" s="5"/>
      <c r="S38" s="5"/>
      <c r="T38" s="5"/>
      <c r="U38" s="5"/>
      <c r="V38" s="5"/>
      <c r="W38" s="5"/>
    </row>
    <row r="39" spans="1:23" ht="12.75" customHeight="1" x14ac:dyDescent="0.2">
      <c r="A39" s="361"/>
      <c r="B39" s="346" t="str">
        <f>OBVEZE!B44</f>
        <v>Stanje obveza na kraju izvještajnog razdoblja (šifre V001+V002-V004) i (šifre V007+V009)</v>
      </c>
      <c r="C39" s="347"/>
      <c r="D39" s="347"/>
      <c r="E39" s="347"/>
      <c r="F39" s="348"/>
      <c r="G39" s="127" t="str">
        <f>OBVEZE!C44</f>
        <v>V006</v>
      </c>
      <c r="H39" s="275" t="s">
        <v>2004</v>
      </c>
      <c r="I39" s="275">
        <f>OBVEZE!D44</f>
        <v>819012.72999999986</v>
      </c>
      <c r="J39" s="5"/>
      <c r="K39" s="5"/>
      <c r="L39" s="5"/>
      <c r="M39" s="5"/>
      <c r="N39" s="5"/>
      <c r="O39" s="5"/>
      <c r="P39" s="5"/>
      <c r="Q39" s="5"/>
      <c r="R39" s="5"/>
      <c r="S39" s="5"/>
      <c r="T39" s="5"/>
      <c r="U39" s="5"/>
      <c r="V39" s="5"/>
      <c r="W39" s="5"/>
    </row>
    <row r="40" spans="1:23" ht="12.75" customHeight="1" x14ac:dyDescent="0.2">
      <c r="A40" s="361"/>
      <c r="B40" s="346" t="str">
        <f>OBVEZE!B45</f>
        <v>Stanje dospjelih obveza na kraju izvještajnog razdoblja (šifre V008+D23+D24 + 'D dio 25,26' + D27)</v>
      </c>
      <c r="C40" s="347"/>
      <c r="D40" s="347"/>
      <c r="E40" s="347"/>
      <c r="F40" s="348"/>
      <c r="G40" s="127" t="str">
        <f>OBVEZE!C45</f>
        <v>V007</v>
      </c>
      <c r="H40" s="275" t="s">
        <v>2004</v>
      </c>
      <c r="I40" s="275">
        <f>OBVEZE!D45</f>
        <v>6807.5</v>
      </c>
      <c r="J40" s="5"/>
      <c r="K40" s="5"/>
      <c r="L40" s="5"/>
      <c r="M40" s="5"/>
      <c r="N40" s="5"/>
      <c r="O40" s="5"/>
      <c r="P40" s="5"/>
      <c r="Q40" s="5"/>
      <c r="R40" s="5"/>
      <c r="S40" s="5"/>
      <c r="T40" s="5"/>
      <c r="U40" s="5"/>
      <c r="V40" s="5"/>
      <c r="W40" s="5"/>
    </row>
    <row r="41" spans="1:23" ht="12.75" customHeight="1" x14ac:dyDescent="0.2">
      <c r="A41" s="362"/>
      <c r="B41" s="349" t="str">
        <f>OBVEZE!B104</f>
        <v>Stanje nedospjelih obveza na kraju izvještajnog razdoblja (šifre V010 + ND23 + ND24 + 'ND dio 25,26' + ND27)</v>
      </c>
      <c r="C41" s="350"/>
      <c r="D41" s="350"/>
      <c r="E41" s="350"/>
      <c r="F41" s="351"/>
      <c r="G41" s="128" t="str">
        <f>OBVEZE!C104</f>
        <v>V009</v>
      </c>
      <c r="H41" s="276" t="s">
        <v>2004</v>
      </c>
      <c r="I41" s="276">
        <f>OBVEZE!D104</f>
        <v>812205.23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6"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450924.71999999991</v>
      </c>
      <c r="E6" s="60">
        <f>E7+E43+E49+E82+E106+E125+E134+E140</f>
        <v>532804.53</v>
      </c>
      <c r="F6" s="45">
        <f t="shared" ref="F6:F132" si="0">IF(D6&lt;&gt;0,IF(E6/D6&gt;=100,"&gt;&gt;100",E6/D6*100),"-")</f>
        <v>118.15819944402253</v>
      </c>
    </row>
    <row r="7" spans="1:24" ht="12.75" customHeight="1" x14ac:dyDescent="0.2">
      <c r="A7" s="63">
        <v>61</v>
      </c>
      <c r="B7" s="220" t="s">
        <v>17</v>
      </c>
      <c r="C7" s="247" t="s">
        <v>18</v>
      </c>
      <c r="D7" s="60">
        <f>D8+D17+D23+D29+D36+D39</f>
        <v>159103.31999999998</v>
      </c>
      <c r="E7" s="60">
        <f>E8+E17+E23+E29+E36+E39</f>
        <v>186111.03</v>
      </c>
      <c r="F7" s="45">
        <f t="shared" si="0"/>
        <v>116.97495061699532</v>
      </c>
    </row>
    <row r="8" spans="1:24" ht="12.75" customHeight="1" x14ac:dyDescent="0.2">
      <c r="A8" s="63">
        <v>611</v>
      </c>
      <c r="B8" s="220" t="s">
        <v>19</v>
      </c>
      <c r="C8" s="247" t="s">
        <v>20</v>
      </c>
      <c r="D8" s="60">
        <f>SUM(D9:D14)-D15-D16</f>
        <v>155662.35999999999</v>
      </c>
      <c r="E8" s="60">
        <f>SUM(E9:E14)-E15-E16</f>
        <v>180201.81</v>
      </c>
      <c r="F8" s="45">
        <f t="shared" si="0"/>
        <v>115.7645367833303</v>
      </c>
    </row>
    <row r="9" spans="1:24" ht="12.75" customHeight="1" x14ac:dyDescent="0.2">
      <c r="A9" s="63">
        <v>6111</v>
      </c>
      <c r="B9" s="65" t="s">
        <v>21</v>
      </c>
      <c r="C9" s="247" t="s">
        <v>22</v>
      </c>
      <c r="D9" s="194">
        <v>155662.35999999999</v>
      </c>
      <c r="E9" s="194">
        <v>180201.81</v>
      </c>
      <c r="F9" s="45">
        <f t="shared" si="0"/>
        <v>115.7645367833303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3440.96</v>
      </c>
      <c r="E23" s="60">
        <f t="shared" si="2"/>
        <v>5909.2199999999993</v>
      </c>
      <c r="F23" s="45">
        <f t="shared" si="0"/>
        <v>171.73172602994512</v>
      </c>
    </row>
    <row r="24" spans="1:6" ht="12.75" customHeight="1" x14ac:dyDescent="0.2">
      <c r="A24" s="63">
        <v>6131</v>
      </c>
      <c r="B24" s="65" t="s">
        <v>51</v>
      </c>
      <c r="C24" s="247" t="s">
        <v>52</v>
      </c>
      <c r="D24" s="194">
        <v>0</v>
      </c>
      <c r="E24" s="194">
        <v>290.89999999999998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3440.96</v>
      </c>
      <c r="E27" s="194">
        <v>5618.32</v>
      </c>
      <c r="F27" s="45">
        <f t="shared" si="0"/>
        <v>163.27768994699153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275734.36</v>
      </c>
      <c r="E49" s="60">
        <f>E50+E53+E58+E61+E64+E68+E71+E74+E77</f>
        <v>332166.21999999997</v>
      </c>
      <c r="F49" s="45">
        <f t="shared" si="0"/>
        <v>120.46602389343136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102940</v>
      </c>
      <c r="E58" s="60">
        <f t="shared" si="9"/>
        <v>143600.32000000001</v>
      </c>
      <c r="F58" s="45">
        <f t="shared" si="0"/>
        <v>139.49904798911987</v>
      </c>
    </row>
    <row r="59" spans="1:6" ht="24" x14ac:dyDescent="0.2">
      <c r="A59" s="63">
        <v>6331</v>
      </c>
      <c r="B59" s="65" t="s">
        <v>121</v>
      </c>
      <c r="C59" s="247" t="s">
        <v>122</v>
      </c>
      <c r="D59" s="194">
        <v>43740</v>
      </c>
      <c r="E59" s="194">
        <v>129295.22</v>
      </c>
      <c r="F59" s="45">
        <f t="shared" si="0"/>
        <v>295.59949702789208</v>
      </c>
    </row>
    <row r="60" spans="1:6" ht="24" x14ac:dyDescent="0.2">
      <c r="A60" s="63">
        <v>6332</v>
      </c>
      <c r="B60" s="65" t="s">
        <v>123</v>
      </c>
      <c r="C60" s="247" t="s">
        <v>124</v>
      </c>
      <c r="D60" s="194">
        <v>59200</v>
      </c>
      <c r="E60" s="194">
        <v>14305.1</v>
      </c>
      <c r="F60" s="45">
        <f t="shared" si="0"/>
        <v>24.164020270270271</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116621.04</v>
      </c>
      <c r="E64" s="60">
        <f>SUM(E65:E67)</f>
        <v>123740.16</v>
      </c>
      <c r="F64" s="45">
        <f t="shared" si="0"/>
        <v>106.10449023606718</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116621.04</v>
      </c>
      <c r="E67" s="192">
        <v>123740.16</v>
      </c>
      <c r="F67" s="71">
        <f t="shared" si="0"/>
        <v>106.10449023606718</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56173.32</v>
      </c>
      <c r="E74" s="60">
        <f t="shared" si="13"/>
        <v>64825.74</v>
      </c>
      <c r="F74" s="45">
        <f t="shared" si="0"/>
        <v>115.40307747521422</v>
      </c>
    </row>
    <row r="75" spans="1:6" ht="12.75" customHeight="1" x14ac:dyDescent="0.2">
      <c r="A75" s="63" t="s">
        <v>153</v>
      </c>
      <c r="B75" s="65" t="s">
        <v>154</v>
      </c>
      <c r="C75" s="247" t="s">
        <v>153</v>
      </c>
      <c r="D75" s="194">
        <v>56173.32</v>
      </c>
      <c r="E75" s="194">
        <v>64825.74</v>
      </c>
      <c r="F75" s="45">
        <f t="shared" si="0"/>
        <v>115.40307747521422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1679.3899999999999</v>
      </c>
      <c r="E82" s="60">
        <f t="shared" si="15"/>
        <v>2783.17</v>
      </c>
      <c r="F82" s="45">
        <f t="shared" si="0"/>
        <v>165.72505493065935</v>
      </c>
    </row>
    <row r="83" spans="1:6" ht="12.75" customHeight="1" x14ac:dyDescent="0.2">
      <c r="A83" s="63">
        <v>641</v>
      </c>
      <c r="B83" s="64" t="s">
        <v>169</v>
      </c>
      <c r="C83" s="247" t="s">
        <v>170</v>
      </c>
      <c r="D83" s="60">
        <f t="shared" ref="D83:E83" si="16">SUM(D84:D90)</f>
        <v>5.67</v>
      </c>
      <c r="E83" s="60">
        <f t="shared" si="16"/>
        <v>302.26</v>
      </c>
      <c r="F83" s="45">
        <f t="shared" si="0"/>
        <v>5330.8641975308637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5.67</v>
      </c>
      <c r="E85" s="194">
        <v>302.26</v>
      </c>
      <c r="F85" s="45">
        <f t="shared" si="0"/>
        <v>5330.8641975308637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1673.7199999999998</v>
      </c>
      <c r="E91" s="60">
        <f t="shared" si="17"/>
        <v>2480.91</v>
      </c>
      <c r="F91" s="45">
        <f t="shared" si="0"/>
        <v>148.22730205769184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1271.48</v>
      </c>
      <c r="E93" s="194">
        <v>2480.83</v>
      </c>
      <c r="F93" s="45">
        <f t="shared" si="0"/>
        <v>195.11356843992826</v>
      </c>
    </row>
    <row r="94" spans="1:6" ht="12.75" customHeight="1" x14ac:dyDescent="0.2">
      <c r="A94" s="63">
        <v>6423</v>
      </c>
      <c r="B94" s="64" t="s">
        <v>191</v>
      </c>
      <c r="C94" s="247" t="s">
        <v>192</v>
      </c>
      <c r="D94" s="194">
        <v>0.09</v>
      </c>
      <c r="E94" s="194">
        <v>0.08</v>
      </c>
      <c r="F94" s="45">
        <f t="shared" si="0"/>
        <v>88.8888888888889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402.15</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14111.919999999998</v>
      </c>
      <c r="E106" s="60">
        <f>E107+E112+E120+E124</f>
        <v>9868.07</v>
      </c>
      <c r="F106" s="45">
        <f t="shared" si="0"/>
        <v>69.927196299298757</v>
      </c>
    </row>
    <row r="107" spans="1:6" ht="12.75" customHeight="1" x14ac:dyDescent="0.2">
      <c r="A107" s="63">
        <v>651</v>
      </c>
      <c r="B107" s="64" t="s">
        <v>217</v>
      </c>
      <c r="C107" s="247" t="s">
        <v>218</v>
      </c>
      <c r="D107" s="60">
        <f t="shared" ref="D107:E107" si="19">SUM(D108:D111)</f>
        <v>7754.78</v>
      </c>
      <c r="E107" s="60">
        <f t="shared" si="19"/>
        <v>7754.78</v>
      </c>
      <c r="F107" s="45">
        <f t="shared" si="0"/>
        <v>100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7754.78</v>
      </c>
      <c r="E109" s="194">
        <v>7754.78</v>
      </c>
      <c r="F109" s="45">
        <f t="shared" si="0"/>
        <v>100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5104.68</v>
      </c>
      <c r="E112" s="60">
        <f t="shared" si="20"/>
        <v>1316.25</v>
      </c>
      <c r="F112" s="45">
        <f t="shared" si="0"/>
        <v>25.785161851477469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5104.68</v>
      </c>
      <c r="E115" s="194">
        <v>1316.25</v>
      </c>
      <c r="F115" s="45">
        <f t="shared" si="0"/>
        <v>25.785161851477469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1252.46</v>
      </c>
      <c r="E120" s="60">
        <f t="shared" si="21"/>
        <v>797.04</v>
      </c>
      <c r="F120" s="45">
        <f t="shared" si="0"/>
        <v>63.637960493748302</v>
      </c>
    </row>
    <row r="121" spans="1:6" ht="12.75" customHeight="1" x14ac:dyDescent="0.2">
      <c r="A121" s="63">
        <v>6531</v>
      </c>
      <c r="B121" s="64" t="s">
        <v>245</v>
      </c>
      <c r="C121" s="247" t="s">
        <v>246</v>
      </c>
      <c r="D121" s="194">
        <v>254.28</v>
      </c>
      <c r="E121" s="194"/>
      <c r="F121" s="45">
        <f t="shared" si="0"/>
        <v>0</v>
      </c>
    </row>
    <row r="122" spans="1:6" ht="12.75" customHeight="1" x14ac:dyDescent="0.2">
      <c r="A122" s="63">
        <v>6532</v>
      </c>
      <c r="B122" s="64" t="s">
        <v>247</v>
      </c>
      <c r="C122" s="247" t="s">
        <v>248</v>
      </c>
      <c r="D122" s="194">
        <v>998.18</v>
      </c>
      <c r="E122" s="194">
        <v>797.04</v>
      </c>
      <c r="F122" s="45">
        <f t="shared" si="0"/>
        <v>79.849325772906681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295.73</v>
      </c>
      <c r="E125" s="60">
        <f t="shared" si="22"/>
        <v>789.04</v>
      </c>
      <c r="F125" s="45">
        <f t="shared" si="0"/>
        <v>266.81094241368817</v>
      </c>
    </row>
    <row r="126" spans="1:6" ht="12.75" customHeight="1" x14ac:dyDescent="0.2">
      <c r="A126" s="63">
        <v>661</v>
      </c>
      <c r="B126" s="65" t="s">
        <v>255</v>
      </c>
      <c r="C126" s="247" t="s">
        <v>256</v>
      </c>
      <c r="D126" s="60">
        <f t="shared" ref="D126:E126" si="23">SUM(D127:D128)</f>
        <v>295.73</v>
      </c>
      <c r="E126" s="60">
        <f t="shared" si="23"/>
        <v>789.04</v>
      </c>
      <c r="F126" s="45">
        <f t="shared" si="0"/>
        <v>266.81094241368817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295.73</v>
      </c>
      <c r="E128" s="194">
        <v>789.04</v>
      </c>
      <c r="F128" s="45">
        <f t="shared" si="0"/>
        <v>266.81094241368817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1087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1087</v>
      </c>
      <c r="F151" s="45" t="str">
        <f t="shared" si="26"/>
        <v>-</v>
      </c>
    </row>
    <row r="152" spans="1:6" ht="12.75" customHeight="1" x14ac:dyDescent="0.2">
      <c r="A152" s="63">
        <v>3</v>
      </c>
      <c r="B152" s="64" t="s">
        <v>307</v>
      </c>
      <c r="C152" s="247" t="s">
        <v>13</v>
      </c>
      <c r="D152" s="60">
        <f>D153+D164+D202+D221+D230+D262+D273</f>
        <v>227257.16000000003</v>
      </c>
      <c r="E152" s="60">
        <f>E153+E164+E202+E221+E230+E262+E273</f>
        <v>420540.57999999996</v>
      </c>
      <c r="F152" s="45">
        <f t="shared" si="26"/>
        <v>185.0505304211317</v>
      </c>
    </row>
    <row r="153" spans="1:6" ht="12.75" customHeight="1" x14ac:dyDescent="0.2">
      <c r="A153" s="63">
        <v>31</v>
      </c>
      <c r="B153" s="64" t="s">
        <v>308</v>
      </c>
      <c r="C153" s="247" t="s">
        <v>309</v>
      </c>
      <c r="D153" s="60">
        <f t="shared" ref="D153:E153" si="30">D154+D159+D160</f>
        <v>87813.540000000008</v>
      </c>
      <c r="E153" s="60">
        <f t="shared" si="30"/>
        <v>93505.890000000014</v>
      </c>
      <c r="F153" s="45">
        <f t="shared" si="26"/>
        <v>106.48231468632288</v>
      </c>
    </row>
    <row r="154" spans="1:6" ht="12.75" customHeight="1" x14ac:dyDescent="0.2">
      <c r="A154" s="63">
        <v>311</v>
      </c>
      <c r="B154" s="64" t="s">
        <v>310</v>
      </c>
      <c r="C154" s="247" t="s">
        <v>311</v>
      </c>
      <c r="D154" s="60">
        <f t="shared" ref="D154:E154" si="31">SUM(D155:D158)</f>
        <v>71256.27</v>
      </c>
      <c r="E154" s="60">
        <f t="shared" si="31"/>
        <v>74597.320000000007</v>
      </c>
      <c r="F154" s="45">
        <f t="shared" si="26"/>
        <v>104.6887803697836</v>
      </c>
    </row>
    <row r="155" spans="1:6" ht="12.75" customHeight="1" x14ac:dyDescent="0.2">
      <c r="A155" s="63">
        <v>3111</v>
      </c>
      <c r="B155" s="64" t="s">
        <v>312</v>
      </c>
      <c r="C155" s="247" t="s">
        <v>313</v>
      </c>
      <c r="D155" s="194">
        <v>71256.27</v>
      </c>
      <c r="E155" s="194">
        <v>74597.320000000007</v>
      </c>
      <c r="F155" s="45">
        <f t="shared" si="26"/>
        <v>104.6887803697836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4800</v>
      </c>
      <c r="E159" s="194">
        <v>6600</v>
      </c>
      <c r="F159" s="45">
        <f t="shared" si="26"/>
        <v>137.5</v>
      </c>
    </row>
    <row r="160" spans="1:6" ht="12.75" customHeight="1" x14ac:dyDescent="0.2">
      <c r="A160" s="63">
        <v>313</v>
      </c>
      <c r="B160" s="65" t="s">
        <v>322</v>
      </c>
      <c r="C160" s="247" t="s">
        <v>323</v>
      </c>
      <c r="D160" s="60">
        <f t="shared" ref="D160:E160" si="32">SUM(D161:D163)</f>
        <v>11757.27</v>
      </c>
      <c r="E160" s="60">
        <f t="shared" si="32"/>
        <v>12308.57</v>
      </c>
      <c r="F160" s="45">
        <f t="shared" si="26"/>
        <v>104.68901369110345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11757.27</v>
      </c>
      <c r="E162" s="194">
        <v>12308.57</v>
      </c>
      <c r="F162" s="45">
        <f t="shared" si="26"/>
        <v>104.68901369110345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64868.81</v>
      </c>
      <c r="E164" s="60">
        <f>E165+E170+E178+E188+E189+E194</f>
        <v>85113.38</v>
      </c>
      <c r="F164" s="45">
        <f t="shared" si="26"/>
        <v>131.20848062420137</v>
      </c>
    </row>
    <row r="165" spans="1:6" ht="12.75" customHeight="1" x14ac:dyDescent="0.2">
      <c r="A165" s="63">
        <v>321</v>
      </c>
      <c r="B165" s="64" t="s">
        <v>332</v>
      </c>
      <c r="C165" s="247" t="s">
        <v>333</v>
      </c>
      <c r="D165" s="60">
        <f t="shared" ref="D165:E165" si="33">SUM(D166:D169)</f>
        <v>3839.1</v>
      </c>
      <c r="E165" s="60">
        <f t="shared" si="33"/>
        <v>1850.7</v>
      </c>
      <c r="F165" s="45">
        <f t="shared" si="26"/>
        <v>48.206610924435417</v>
      </c>
    </row>
    <row r="166" spans="1:6" ht="12.75" customHeight="1" x14ac:dyDescent="0.2">
      <c r="A166" s="63">
        <v>3211</v>
      </c>
      <c r="B166" s="64" t="s">
        <v>334</v>
      </c>
      <c r="C166" s="247" t="s">
        <v>335</v>
      </c>
      <c r="D166" s="194">
        <v>2579.06</v>
      </c>
      <c r="E166" s="335">
        <v>572</v>
      </c>
      <c r="F166" s="45">
        <f t="shared" si="26"/>
        <v>22.178623219312463</v>
      </c>
    </row>
    <row r="167" spans="1:6" ht="12.75" customHeight="1" x14ac:dyDescent="0.2">
      <c r="A167" s="63">
        <v>3212</v>
      </c>
      <c r="B167" s="64" t="s">
        <v>336</v>
      </c>
      <c r="C167" s="247" t="s">
        <v>337</v>
      </c>
      <c r="D167" s="194">
        <v>375.54</v>
      </c>
      <c r="E167" s="194">
        <v>314.7</v>
      </c>
      <c r="F167" s="45">
        <f t="shared" si="26"/>
        <v>83.799328966288527</v>
      </c>
    </row>
    <row r="168" spans="1:6" ht="12.75" customHeight="1" x14ac:dyDescent="0.2">
      <c r="A168" s="63">
        <v>3213</v>
      </c>
      <c r="B168" s="64" t="s">
        <v>338</v>
      </c>
      <c r="C168" s="247" t="s">
        <v>339</v>
      </c>
      <c r="D168" s="194">
        <v>650</v>
      </c>
      <c r="E168" s="194">
        <v>525</v>
      </c>
      <c r="F168" s="45">
        <f t="shared" si="26"/>
        <v>80.769230769230774</v>
      </c>
    </row>
    <row r="169" spans="1:6" ht="12.75" customHeight="1" x14ac:dyDescent="0.2">
      <c r="A169" s="63">
        <v>3214</v>
      </c>
      <c r="B169" s="64" t="s">
        <v>340</v>
      </c>
      <c r="C169" s="247" t="s">
        <v>341</v>
      </c>
      <c r="D169" s="194">
        <v>234.5</v>
      </c>
      <c r="E169" s="194">
        <v>439</v>
      </c>
      <c r="F169" s="45">
        <f t="shared" si="26"/>
        <v>187.20682302771857</v>
      </c>
    </row>
    <row r="170" spans="1:6" ht="12.75" customHeight="1" x14ac:dyDescent="0.2">
      <c r="A170" s="63">
        <v>322</v>
      </c>
      <c r="B170" s="64" t="s">
        <v>342</v>
      </c>
      <c r="C170" s="247" t="s">
        <v>343</v>
      </c>
      <c r="D170" s="60">
        <f t="shared" ref="D170:E170" si="34">SUM(D171:D177)</f>
        <v>5870.14</v>
      </c>
      <c r="E170" s="60">
        <f t="shared" si="34"/>
        <v>5531.2199999999993</v>
      </c>
      <c r="F170" s="45">
        <f t="shared" si="26"/>
        <v>94.226372795197378</v>
      </c>
    </row>
    <row r="171" spans="1:6" ht="12.75" customHeight="1" x14ac:dyDescent="0.2">
      <c r="A171" s="63">
        <v>3221</v>
      </c>
      <c r="B171" s="64" t="s">
        <v>344</v>
      </c>
      <c r="C171" s="247" t="s">
        <v>345</v>
      </c>
      <c r="D171" s="194">
        <v>2056.09</v>
      </c>
      <c r="E171" s="194">
        <v>1713.83</v>
      </c>
      <c r="F171" s="45">
        <f t="shared" si="26"/>
        <v>83.353841514719676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3692.8</v>
      </c>
      <c r="E173" s="194">
        <v>3817.39</v>
      </c>
      <c r="F173" s="45">
        <f t="shared" si="26"/>
        <v>103.37386265164643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121.25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48893.42</v>
      </c>
      <c r="E178" s="60">
        <f t="shared" si="35"/>
        <v>74796.710000000006</v>
      </c>
      <c r="F178" s="45">
        <f t="shared" si="26"/>
        <v>152.97909207414824</v>
      </c>
    </row>
    <row r="179" spans="1:6" ht="12.75" customHeight="1" x14ac:dyDescent="0.2">
      <c r="A179" s="63">
        <v>3231</v>
      </c>
      <c r="B179" s="65" t="s">
        <v>360</v>
      </c>
      <c r="C179" s="247" t="s">
        <v>361</v>
      </c>
      <c r="D179" s="194">
        <v>953.69</v>
      </c>
      <c r="E179" s="194">
        <v>1239.45</v>
      </c>
      <c r="F179" s="45">
        <f t="shared" si="26"/>
        <v>129.96361501116715</v>
      </c>
    </row>
    <row r="180" spans="1:6" ht="12.75" customHeight="1" x14ac:dyDescent="0.2">
      <c r="A180" s="63">
        <v>3232</v>
      </c>
      <c r="B180" s="65" t="s">
        <v>362</v>
      </c>
      <c r="C180" s="247" t="s">
        <v>363</v>
      </c>
      <c r="D180" s="194">
        <v>362.5</v>
      </c>
      <c r="E180" s="194">
        <v>4099.47</v>
      </c>
      <c r="F180" s="45">
        <f t="shared" si="26"/>
        <v>1130.8882758620691</v>
      </c>
    </row>
    <row r="181" spans="1:6" ht="12.75" customHeight="1" x14ac:dyDescent="0.2">
      <c r="A181" s="63">
        <v>3233</v>
      </c>
      <c r="B181" s="65" t="s">
        <v>364</v>
      </c>
      <c r="C181" s="247" t="s">
        <v>365</v>
      </c>
      <c r="D181" s="194">
        <v>746.55</v>
      </c>
      <c r="E181" s="194">
        <v>4808.8500000000004</v>
      </c>
      <c r="F181" s="45">
        <f t="shared" si="26"/>
        <v>644.14305806710877</v>
      </c>
    </row>
    <row r="182" spans="1:6" ht="12.75" customHeight="1" x14ac:dyDescent="0.2">
      <c r="A182" s="63">
        <v>3234</v>
      </c>
      <c r="B182" s="65" t="s">
        <v>366</v>
      </c>
      <c r="C182" s="247" t="s">
        <v>367</v>
      </c>
      <c r="D182" s="194">
        <v>18401.05</v>
      </c>
      <c r="E182" s="194">
        <v>23839.16</v>
      </c>
      <c r="F182" s="45">
        <f t="shared" si="26"/>
        <v>129.55325918901369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1073.6300000000001</v>
      </c>
      <c r="E184" s="194">
        <v>1222.3800000000001</v>
      </c>
      <c r="F184" s="45">
        <f t="shared" si="26"/>
        <v>113.85486620157783</v>
      </c>
    </row>
    <row r="185" spans="1:6" ht="12.75" customHeight="1" x14ac:dyDescent="0.2">
      <c r="A185" s="63">
        <v>3237</v>
      </c>
      <c r="B185" s="64" t="s">
        <v>372</v>
      </c>
      <c r="C185" s="247" t="s">
        <v>373</v>
      </c>
      <c r="D185" s="194">
        <v>23601.919999999998</v>
      </c>
      <c r="E185" s="194">
        <v>33696.69</v>
      </c>
      <c r="F185" s="45">
        <f t="shared" si="26"/>
        <v>142.77096948044908</v>
      </c>
    </row>
    <row r="186" spans="1:6" ht="12.75" customHeight="1" x14ac:dyDescent="0.2">
      <c r="A186" s="63">
        <v>3238</v>
      </c>
      <c r="B186" s="64" t="s">
        <v>374</v>
      </c>
      <c r="C186" s="247" t="s">
        <v>375</v>
      </c>
      <c r="D186" s="194">
        <v>2312.2800000000002</v>
      </c>
      <c r="E186" s="194">
        <v>4166.75</v>
      </c>
      <c r="F186" s="45">
        <f t="shared" si="26"/>
        <v>180.20092722334664</v>
      </c>
    </row>
    <row r="187" spans="1:6" ht="12.75" customHeight="1" x14ac:dyDescent="0.2">
      <c r="A187" s="63">
        <v>3239</v>
      </c>
      <c r="B187" s="64" t="s">
        <v>376</v>
      </c>
      <c r="C187" s="247" t="s">
        <v>377</v>
      </c>
      <c r="D187" s="194">
        <v>1441.8</v>
      </c>
      <c r="E187" s="194">
        <v>1723.96</v>
      </c>
      <c r="F187" s="45">
        <f t="shared" si="26"/>
        <v>119.56998196698572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6266.1500000000005</v>
      </c>
      <c r="E194" s="60">
        <f t="shared" si="36"/>
        <v>2934.75</v>
      </c>
      <c r="F194" s="45">
        <f t="shared" si="26"/>
        <v>46.834978415773634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1712.98</v>
      </c>
      <c r="E197" s="194">
        <v>1134.76</v>
      </c>
      <c r="F197" s="45">
        <f t="shared" si="26"/>
        <v>66.244789781550281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438.9</v>
      </c>
      <c r="E199" s="194">
        <v>515.32000000000005</v>
      </c>
      <c r="F199" s="45">
        <f t="shared" si="26"/>
        <v>117.41171109592163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4114.2700000000004</v>
      </c>
      <c r="E201" s="194">
        <v>1284.67</v>
      </c>
      <c r="F201" s="45">
        <f t="shared" si="26"/>
        <v>31.224737316705024</v>
      </c>
    </row>
    <row r="202" spans="1:6" ht="12.75" customHeight="1" x14ac:dyDescent="0.2">
      <c r="A202" s="63">
        <v>34</v>
      </c>
      <c r="B202" s="183" t="s">
        <v>406</v>
      </c>
      <c r="C202" s="247" t="s">
        <v>407</v>
      </c>
      <c r="D202" s="60">
        <f t="shared" ref="D202:E202" si="37">D203+D208+D216</f>
        <v>1737.39</v>
      </c>
      <c r="E202" s="60">
        <f t="shared" si="37"/>
        <v>3855.7200000000003</v>
      </c>
      <c r="F202" s="45">
        <f t="shared" si="26"/>
        <v>221.92599243693127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562.95000000000005</v>
      </c>
      <c r="E208" s="60">
        <f t="shared" si="39"/>
        <v>2897.75</v>
      </c>
      <c r="F208" s="45">
        <f t="shared" si="26"/>
        <v>514.74376054711786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954.21</v>
      </c>
      <c r="F210" s="45" t="str">
        <f t="shared" si="26"/>
        <v>-</v>
      </c>
    </row>
    <row r="211" spans="1:6" ht="24" x14ac:dyDescent="0.2">
      <c r="A211" s="63">
        <v>3423</v>
      </c>
      <c r="B211" s="183" t="s">
        <v>424</v>
      </c>
      <c r="C211" s="247" t="s">
        <v>425</v>
      </c>
      <c r="D211" s="194">
        <v>562.95000000000005</v>
      </c>
      <c r="E211" s="194">
        <v>1943.54</v>
      </c>
      <c r="F211" s="45">
        <f t="shared" si="26"/>
        <v>345.24202859934275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1174.44</v>
      </c>
      <c r="E216" s="60">
        <f t="shared" si="40"/>
        <v>957.97</v>
      </c>
      <c r="F216" s="45">
        <f t="shared" si="26"/>
        <v>81.568236776676542</v>
      </c>
    </row>
    <row r="217" spans="1:6" ht="12.75" customHeight="1" x14ac:dyDescent="0.2">
      <c r="A217" s="63">
        <v>3431</v>
      </c>
      <c r="B217" s="182" t="s">
        <v>436</v>
      </c>
      <c r="C217" s="247" t="s">
        <v>437</v>
      </c>
      <c r="D217" s="194">
        <v>519.51</v>
      </c>
      <c r="E217" s="194">
        <v>957.97</v>
      </c>
      <c r="F217" s="45">
        <f t="shared" si="26"/>
        <v>184.39876037034898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654.92999999999995</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63471.039999999994</v>
      </c>
      <c r="E230" s="60">
        <f>E231+E234+E237+E242+E246+E250+E254+E257</f>
        <v>178600.87</v>
      </c>
      <c r="F230" s="45">
        <f t="shared" ref="F230:F245" si="44">IF(D230&lt;&gt;0,IF(E230/D230&gt;=100,"&gt;&gt;100",E230/D230*100),"-")</f>
        <v>281.38954395579464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783.2</v>
      </c>
      <c r="E237" s="60">
        <f t="shared" si="47"/>
        <v>1289.08</v>
      </c>
      <c r="F237" s="45">
        <f t="shared" si="44"/>
        <v>164.59141981613891</v>
      </c>
    </row>
    <row r="238" spans="1:6" ht="12" x14ac:dyDescent="0.2">
      <c r="A238" s="63">
        <v>3631</v>
      </c>
      <c r="B238" s="65" t="s">
        <v>478</v>
      </c>
      <c r="C238" s="247" t="s">
        <v>479</v>
      </c>
      <c r="D238" s="194">
        <v>783.2</v>
      </c>
      <c r="E238" s="194">
        <v>1289.08</v>
      </c>
      <c r="F238" s="45">
        <f t="shared" si="44"/>
        <v>164.59141981613891</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4476.25</v>
      </c>
      <c r="E246" s="60">
        <f t="shared" si="48"/>
        <v>0</v>
      </c>
      <c r="F246" s="45">
        <f t="shared" ref="F246:F249" si="49">IF(D246&lt;&gt;0,IF(E246/D246&gt;=100,"&gt;&gt;100",E246/D246*100),"-")</f>
        <v>0</v>
      </c>
    </row>
    <row r="247" spans="1:6" ht="12.75" customHeight="1" x14ac:dyDescent="0.2">
      <c r="A247" s="63" t="s">
        <v>493</v>
      </c>
      <c r="B247" s="64" t="s">
        <v>494</v>
      </c>
      <c r="C247" s="247" t="s">
        <v>493</v>
      </c>
      <c r="D247" s="194">
        <v>4476.25</v>
      </c>
      <c r="E247" s="194"/>
      <c r="F247" s="45">
        <f t="shared" si="49"/>
        <v>0</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58211.59</v>
      </c>
      <c r="E250" s="60">
        <f t="shared" si="50"/>
        <v>177311.79</v>
      </c>
      <c r="F250" s="45">
        <f t="shared" ref="F250:F253" si="51">IF(D250&lt;&gt;0,IF(E250/D250&gt;=100,"&gt;&gt;100",E250/D250*100),"-")</f>
        <v>304.59877491750353</v>
      </c>
    </row>
    <row r="251" spans="1:6" ht="24" x14ac:dyDescent="0.2">
      <c r="A251" s="63">
        <v>3672</v>
      </c>
      <c r="B251" s="64" t="s">
        <v>501</v>
      </c>
      <c r="C251" s="247" t="s">
        <v>502</v>
      </c>
      <c r="D251" s="194">
        <v>58211.59</v>
      </c>
      <c r="E251" s="194">
        <v>177311.79</v>
      </c>
      <c r="F251" s="45">
        <f t="shared" si="51"/>
        <v>304.59877491750353</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2366.38</v>
      </c>
      <c r="E262" s="60">
        <f t="shared" si="55"/>
        <v>9490.56</v>
      </c>
      <c r="F262" s="45">
        <f t="shared" ref="F262:F268" si="56">IF(D262&lt;&gt;0,IF(E262/D262&gt;=100,"&gt;&gt;100",E262/D262*100),"-")</f>
        <v>401.05815634006365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2366.38</v>
      </c>
      <c r="E269" s="60">
        <f t="shared" si="58"/>
        <v>9490.56</v>
      </c>
      <c r="F269" s="45">
        <f t="shared" ref="F269:F272" si="59">IF(D269&lt;&gt;0,IF(E269/D269&gt;=100,"&gt;&gt;100",E269/D269*100),"-")</f>
        <v>401.05815634006365</v>
      </c>
    </row>
    <row r="270" spans="1:6" ht="12.75" customHeight="1" x14ac:dyDescent="0.2">
      <c r="A270" s="63">
        <v>3721</v>
      </c>
      <c r="B270" s="65" t="s">
        <v>533</v>
      </c>
      <c r="C270" s="247" t="s">
        <v>534</v>
      </c>
      <c r="D270" s="194">
        <v>2366.38</v>
      </c>
      <c r="E270" s="194">
        <v>6800</v>
      </c>
      <c r="F270" s="45">
        <f t="shared" si="59"/>
        <v>287.35875049653902</v>
      </c>
    </row>
    <row r="271" spans="1:6" ht="12.75" customHeight="1" x14ac:dyDescent="0.2">
      <c r="A271" s="63">
        <v>3722</v>
      </c>
      <c r="B271" s="65" t="s">
        <v>535</v>
      </c>
      <c r="C271" s="247" t="s">
        <v>536</v>
      </c>
      <c r="D271" s="194">
        <v>0</v>
      </c>
      <c r="E271" s="194">
        <v>2690.56</v>
      </c>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7000</v>
      </c>
      <c r="E273" s="60">
        <f t="shared" si="60"/>
        <v>49974.16</v>
      </c>
      <c r="F273" s="45">
        <f t="shared" ref="F273:F277" si="61">IF(D273&lt;&gt;0,IF(E273/D273&gt;=100,"&gt;&gt;100",E273/D273*100),"-")</f>
        <v>713.9165714285715</v>
      </c>
    </row>
    <row r="274" spans="1:6" ht="12.75" customHeight="1" x14ac:dyDescent="0.2">
      <c r="A274" s="63">
        <v>381</v>
      </c>
      <c r="B274" s="64" t="s">
        <v>541</v>
      </c>
      <c r="C274" s="247" t="s">
        <v>542</v>
      </c>
      <c r="D274" s="60">
        <f t="shared" ref="D274:E274" si="62">SUM(D275:D277)</f>
        <v>3000</v>
      </c>
      <c r="E274" s="60">
        <f t="shared" si="62"/>
        <v>20574.16</v>
      </c>
      <c r="F274" s="45">
        <f t="shared" si="61"/>
        <v>685.80533333333335</v>
      </c>
    </row>
    <row r="275" spans="1:6" ht="12.75" customHeight="1" x14ac:dyDescent="0.2">
      <c r="A275" s="63">
        <v>3811</v>
      </c>
      <c r="B275" s="64" t="s">
        <v>543</v>
      </c>
      <c r="C275" s="247" t="s">
        <v>544</v>
      </c>
      <c r="D275" s="194">
        <v>3000</v>
      </c>
      <c r="E275" s="194">
        <v>20574.16</v>
      </c>
      <c r="F275" s="45">
        <f t="shared" si="61"/>
        <v>685.80533333333335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4000</v>
      </c>
      <c r="E278" s="60">
        <f t="shared" si="63"/>
        <v>29400</v>
      </c>
      <c r="F278" s="45">
        <f t="shared" ref="F278:F282" si="64">IF(D278&lt;&gt;0,IF(E278/D278&gt;=100,"&gt;&gt;100",E278/D278*100),"-")</f>
        <v>735</v>
      </c>
    </row>
    <row r="279" spans="1:6" ht="12.75" customHeight="1" x14ac:dyDescent="0.2">
      <c r="A279" s="63">
        <v>3821</v>
      </c>
      <c r="B279" s="64" t="s">
        <v>551</v>
      </c>
      <c r="C279" s="247" t="s">
        <v>552</v>
      </c>
      <c r="D279" s="194">
        <v>0</v>
      </c>
      <c r="E279" s="194">
        <v>19000</v>
      </c>
      <c r="F279" s="45" t="str">
        <f t="shared" si="64"/>
        <v>-</v>
      </c>
    </row>
    <row r="280" spans="1:6" ht="12.75" customHeight="1" x14ac:dyDescent="0.2">
      <c r="A280" s="63">
        <v>3822</v>
      </c>
      <c r="B280" s="64" t="s">
        <v>553</v>
      </c>
      <c r="C280" s="247" t="s">
        <v>554</v>
      </c>
      <c r="D280" s="194">
        <v>4000</v>
      </c>
      <c r="E280" s="194">
        <v>10400</v>
      </c>
      <c r="F280" s="45">
        <f t="shared" si="64"/>
        <v>260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227257.16000000003</v>
      </c>
      <c r="E299" s="60">
        <f>E152-E297+E298</f>
        <v>420540.57999999996</v>
      </c>
      <c r="F299" s="45">
        <f t="shared" si="68"/>
        <v>185.0505304211317</v>
      </c>
    </row>
    <row r="300" spans="1:6" ht="12.75" customHeight="1" x14ac:dyDescent="0.2">
      <c r="A300" s="63" t="s">
        <v>582</v>
      </c>
      <c r="B300" s="64" t="s">
        <v>593</v>
      </c>
      <c r="C300" s="247" t="s">
        <v>594</v>
      </c>
      <c r="D300" s="60">
        <f>IF(D6&gt;=D299,D6-D299,0)</f>
        <v>223667.55999999988</v>
      </c>
      <c r="E300" s="60">
        <f>IF(E6&gt;=E299,E6-E299,0)</f>
        <v>112263.95000000007</v>
      </c>
      <c r="F300" s="45">
        <f t="shared" si="68"/>
        <v>50.192325610383612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764744.53</v>
      </c>
      <c r="E302" s="194">
        <v>27416.61</v>
      </c>
      <c r="F302" s="45">
        <f t="shared" si="68"/>
        <v>3.5850678134304537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23367.33</v>
      </c>
      <c r="E304" s="194">
        <v>324324.25</v>
      </c>
      <c r="F304" s="45">
        <f t="shared" si="68"/>
        <v>1387.9388445320881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1" t="s">
        <v>607</v>
      </c>
      <c r="B307" s="38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380130.67000000004</v>
      </c>
      <c r="E360" s="60">
        <f t="shared" si="86"/>
        <v>208620.21000000002</v>
      </c>
      <c r="F360" s="45">
        <f t="shared" si="72"/>
        <v>54.88118335729132</v>
      </c>
    </row>
    <row r="361" spans="1:6" ht="12.75" customHeight="1" x14ac:dyDescent="0.2">
      <c r="A361" s="63">
        <v>41</v>
      </c>
      <c r="B361" s="64" t="s">
        <v>714</v>
      </c>
      <c r="C361" s="247" t="s">
        <v>715</v>
      </c>
      <c r="D361" s="60">
        <f t="shared" ref="D361:E361" si="87">D362+D366</f>
        <v>25000</v>
      </c>
      <c r="E361" s="60">
        <f t="shared" si="87"/>
        <v>0</v>
      </c>
      <c r="F361" s="45">
        <f t="shared" si="72"/>
        <v>0</v>
      </c>
    </row>
    <row r="362" spans="1:6" ht="12.75" customHeight="1" x14ac:dyDescent="0.2">
      <c r="A362" s="63">
        <v>411</v>
      </c>
      <c r="B362" s="64" t="s">
        <v>716</v>
      </c>
      <c r="C362" s="247" t="s">
        <v>717</v>
      </c>
      <c r="D362" s="60">
        <f t="shared" ref="D362:E362" si="88">SUM(D363:D365)</f>
        <v>25000</v>
      </c>
      <c r="E362" s="60">
        <f t="shared" si="88"/>
        <v>0</v>
      </c>
      <c r="F362" s="45">
        <f t="shared" si="72"/>
        <v>0</v>
      </c>
    </row>
    <row r="363" spans="1:6" ht="12.75" customHeight="1" x14ac:dyDescent="0.2">
      <c r="A363" s="63">
        <v>4111</v>
      </c>
      <c r="B363" s="64" t="s">
        <v>614</v>
      </c>
      <c r="C363" s="247" t="s">
        <v>718</v>
      </c>
      <c r="D363" s="194">
        <v>25000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348841.29000000004</v>
      </c>
      <c r="E373" s="60">
        <f t="shared" si="90"/>
        <v>114751.33</v>
      </c>
      <c r="F373" s="45">
        <f t="shared" si="72"/>
        <v>32.894996460998058</v>
      </c>
    </row>
    <row r="374" spans="1:6" ht="12.75" customHeight="1" x14ac:dyDescent="0.2">
      <c r="A374" s="63">
        <v>421</v>
      </c>
      <c r="B374" s="64" t="s">
        <v>732</v>
      </c>
      <c r="C374" s="247" t="s">
        <v>733</v>
      </c>
      <c r="D374" s="60">
        <f t="shared" ref="D374:E374" si="91">SUM(D375:D378)</f>
        <v>306450.46000000002</v>
      </c>
      <c r="E374" s="60">
        <f t="shared" si="91"/>
        <v>45149</v>
      </c>
      <c r="F374" s="45">
        <f t="shared" si="72"/>
        <v>14.732887005619114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10031.879999999999</v>
      </c>
      <c r="E376" s="194"/>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296418.58</v>
      </c>
      <c r="E378" s="194">
        <v>45149</v>
      </c>
      <c r="F378" s="45">
        <f t="shared" si="72"/>
        <v>15.231501345158593</v>
      </c>
    </row>
    <row r="379" spans="1:6" ht="12.75" customHeight="1" x14ac:dyDescent="0.2">
      <c r="A379" s="63">
        <v>422</v>
      </c>
      <c r="B379" s="64" t="s">
        <v>738</v>
      </c>
      <c r="C379" s="247" t="s">
        <v>739</v>
      </c>
      <c r="D379" s="60">
        <f t="shared" ref="D379:E379" si="92">SUM(D380:D387)</f>
        <v>3828.33</v>
      </c>
      <c r="E379" s="60">
        <f t="shared" si="92"/>
        <v>61687.33</v>
      </c>
      <c r="F379" s="45">
        <f t="shared" si="72"/>
        <v>1611.3378418265927</v>
      </c>
    </row>
    <row r="380" spans="1:6" ht="12.75" customHeight="1" x14ac:dyDescent="0.2">
      <c r="A380" s="63">
        <v>4221</v>
      </c>
      <c r="B380" s="64" t="s">
        <v>648</v>
      </c>
      <c r="C380" s="247" t="s">
        <v>740</v>
      </c>
      <c r="D380" s="194">
        <v>1988.16</v>
      </c>
      <c r="E380" s="194">
        <v>1313.61</v>
      </c>
      <c r="F380" s="45">
        <f t="shared" si="72"/>
        <v>66.071644133268947</v>
      </c>
    </row>
    <row r="381" spans="1:6" ht="12.75" customHeight="1" x14ac:dyDescent="0.2">
      <c r="A381" s="63">
        <v>4222</v>
      </c>
      <c r="B381" s="64" t="s">
        <v>741</v>
      </c>
      <c r="C381" s="247" t="s">
        <v>742</v>
      </c>
      <c r="D381" s="194">
        <v>0</v>
      </c>
      <c r="E381" s="194">
        <v>1296.6199999999999</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1840.17</v>
      </c>
      <c r="E386" s="194">
        <v>59077.1</v>
      </c>
      <c r="F386" s="45">
        <f t="shared" si="72"/>
        <v>3210.4153420607881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38562.5</v>
      </c>
      <c r="E401" s="60">
        <f t="shared" si="96"/>
        <v>7915</v>
      </c>
      <c r="F401" s="45">
        <f t="shared" si="72"/>
        <v>20.525121555915721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35187.5</v>
      </c>
      <c r="E405" s="194">
        <v>7915</v>
      </c>
      <c r="F405" s="45">
        <f t="shared" si="72"/>
        <v>22.493783303730016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6289.38</v>
      </c>
      <c r="E412" s="60">
        <f t="shared" si="100"/>
        <v>93868.88</v>
      </c>
      <c r="F412" s="45">
        <f t="shared" si="72"/>
        <v>1492.4981476711537</v>
      </c>
    </row>
    <row r="413" spans="1:6" ht="12.75" customHeight="1" x14ac:dyDescent="0.2">
      <c r="A413" s="63">
        <v>451</v>
      </c>
      <c r="B413" s="64" t="s">
        <v>785</v>
      </c>
      <c r="C413" s="247" t="s">
        <v>786</v>
      </c>
      <c r="D413" s="194">
        <v>6289.38</v>
      </c>
      <c r="E413" s="194">
        <v>93868.88</v>
      </c>
      <c r="F413" s="45">
        <f t="shared" si="72"/>
        <v>1492.4981476711537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380130.67000000004</v>
      </c>
      <c r="E418" s="60">
        <f t="shared" si="102"/>
        <v>208620.21000000002</v>
      </c>
      <c r="F418" s="45">
        <f t="shared" si="72"/>
        <v>54.88118335729132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758742.41</v>
      </c>
      <c r="E420" s="194">
        <v>446630.66</v>
      </c>
      <c r="F420" s="45">
        <f t="shared" si="72"/>
        <v>58.864596747663015</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450924.71999999991</v>
      </c>
      <c r="E422" s="60">
        <f>E6+E308</f>
        <v>532804.53</v>
      </c>
      <c r="F422" s="45">
        <f t="shared" si="72"/>
        <v>118.15819944402253</v>
      </c>
    </row>
    <row r="423" spans="1:6" ht="12.75" customHeight="1" x14ac:dyDescent="0.2">
      <c r="A423" s="63" t="s">
        <v>582</v>
      </c>
      <c r="B423" s="64" t="s">
        <v>805</v>
      </c>
      <c r="C423" s="247" t="s">
        <v>806</v>
      </c>
      <c r="D423" s="60">
        <f t="shared" ref="D423:E423" si="103">D299+D360</f>
        <v>607387.83000000007</v>
      </c>
      <c r="E423" s="60">
        <f t="shared" si="103"/>
        <v>629160.79</v>
      </c>
      <c r="F423" s="45">
        <f t="shared" si="72"/>
        <v>103.58468822136263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156463.11000000016</v>
      </c>
      <c r="E425" s="60">
        <f t="shared" si="105"/>
        <v>96356.260000000009</v>
      </c>
      <c r="F425" s="45">
        <f t="shared" si="72"/>
        <v>61.584011720078877</v>
      </c>
    </row>
    <row r="426" spans="1:6" ht="12.75" customHeight="1" x14ac:dyDescent="0.2">
      <c r="A426" s="251" t="s">
        <v>811</v>
      </c>
      <c r="B426" s="183" t="s">
        <v>812</v>
      </c>
      <c r="C426" s="252" t="s">
        <v>813</v>
      </c>
      <c r="D426" s="60">
        <f t="shared" ref="D426:E426" si="106">IF(D302-D303+D419-D420&gt;=0,D302-D303+D419-D420,0)</f>
        <v>6002.1199999999953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419214.05</v>
      </c>
      <c r="F427" s="45" t="str">
        <f t="shared" si="72"/>
        <v>-</v>
      </c>
    </row>
    <row r="428" spans="1:6" ht="24" x14ac:dyDescent="0.2">
      <c r="A428" s="249" t="s">
        <v>816</v>
      </c>
      <c r="B428" s="243" t="s">
        <v>817</v>
      </c>
      <c r="C428" s="250" t="s">
        <v>818</v>
      </c>
      <c r="D428" s="81">
        <f t="shared" ref="D428:E428" si="108">D304+D421</f>
        <v>23367.33</v>
      </c>
      <c r="E428" s="81">
        <f t="shared" si="108"/>
        <v>324324.25</v>
      </c>
      <c r="F428" s="61">
        <f t="shared" si="72"/>
        <v>1387.9388445320881</v>
      </c>
    </row>
    <row r="429" spans="1:6" s="55" customFormat="1" ht="20.100000000000001" customHeight="1" x14ac:dyDescent="0.2">
      <c r="A429" s="381" t="s">
        <v>819</v>
      </c>
      <c r="B429" s="382"/>
      <c r="C429" s="171"/>
      <c r="D429" s="43"/>
      <c r="E429" s="43"/>
      <c r="F429" s="44"/>
    </row>
    <row r="430" spans="1:6" ht="12.75" customHeight="1" x14ac:dyDescent="0.2">
      <c r="A430" s="63">
        <v>8</v>
      </c>
      <c r="B430" s="64" t="s">
        <v>820</v>
      </c>
      <c r="C430" s="247" t="s">
        <v>821</v>
      </c>
      <c r="D430" s="60">
        <f>D431+D466+D479+D491+D522</f>
        <v>76835.87</v>
      </c>
      <c r="E430" s="60">
        <f>E431+E466+E479+E491+E522</f>
        <v>582746.80000000005</v>
      </c>
      <c r="F430" s="45">
        <f t="shared" ref="F430:F651" si="109">IF(D430&lt;&gt;0,IF(E430/D430&gt;=100,"&gt;&gt;100",E430/D430*100),"-")</f>
        <v>758.43066526089979</v>
      </c>
    </row>
    <row r="431" spans="1:6" ht="24" x14ac:dyDescent="0.2">
      <c r="A431" s="63">
        <v>81</v>
      </c>
      <c r="B431" s="182" t="s">
        <v>822</v>
      </c>
      <c r="C431" s="247" t="s">
        <v>823</v>
      </c>
      <c r="D431" s="60">
        <f t="shared" ref="D431:E431" si="110">D432+D437+D440+D444+D445+D452+D457+D465</f>
        <v>105.51</v>
      </c>
      <c r="E431" s="60">
        <f t="shared" si="110"/>
        <v>105.51</v>
      </c>
      <c r="F431" s="45">
        <f t="shared" si="109"/>
        <v>100</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105.51</v>
      </c>
      <c r="E437" s="60">
        <f t="shared" si="112"/>
        <v>105.51</v>
      </c>
      <c r="F437" s="45">
        <f t="shared" si="109"/>
        <v>100</v>
      </c>
    </row>
    <row r="438" spans="1:6" ht="24" x14ac:dyDescent="0.2">
      <c r="A438" s="63">
        <v>8121</v>
      </c>
      <c r="B438" s="183" t="s">
        <v>836</v>
      </c>
      <c r="C438" s="247" t="s">
        <v>837</v>
      </c>
      <c r="D438" s="194">
        <v>105.51</v>
      </c>
      <c r="E438" s="194">
        <v>105.51</v>
      </c>
      <c r="F438" s="45">
        <f t="shared" si="109"/>
        <v>100</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76730.36</v>
      </c>
      <c r="E491" s="60">
        <f t="shared" si="126"/>
        <v>582641.29</v>
      </c>
      <c r="F491" s="45">
        <f t="shared" si="109"/>
        <v>759.33605680984692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76730.36</v>
      </c>
      <c r="E497" s="60">
        <f t="shared" si="128"/>
        <v>0</v>
      </c>
      <c r="F497" s="45">
        <f t="shared" si="109"/>
        <v>0</v>
      </c>
    </row>
    <row r="498" spans="1:6" ht="12.75" customHeight="1" x14ac:dyDescent="0.2">
      <c r="A498" s="63">
        <v>8422</v>
      </c>
      <c r="B498" s="64" t="s">
        <v>956</v>
      </c>
      <c r="C498" s="247" t="s">
        <v>957</v>
      </c>
      <c r="D498" s="194">
        <v>76730.36</v>
      </c>
      <c r="E498" s="194"/>
      <c r="F498" s="45">
        <f t="shared" si="109"/>
        <v>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582641.29</v>
      </c>
      <c r="F502" s="45" t="str">
        <f t="shared" si="109"/>
        <v>-</v>
      </c>
    </row>
    <row r="503" spans="1:6" ht="12.75" customHeight="1" x14ac:dyDescent="0.2">
      <c r="A503" s="63">
        <v>8443</v>
      </c>
      <c r="B503" s="64" t="s">
        <v>966</v>
      </c>
      <c r="C503" s="247" t="s">
        <v>967</v>
      </c>
      <c r="D503" s="194">
        <v>0</v>
      </c>
      <c r="E503" s="194">
        <v>582641.29</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399250.07</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399250.07</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9508.23</v>
      </c>
      <c r="F603" s="45" t="str">
        <f t="shared" si="109"/>
        <v>-</v>
      </c>
    </row>
    <row r="604" spans="1:6" ht="12.75" customHeight="1" x14ac:dyDescent="0.2">
      <c r="A604" s="63">
        <v>5422</v>
      </c>
      <c r="B604" s="64" t="s">
        <v>1158</v>
      </c>
      <c r="C604" s="247" t="s">
        <v>1159</v>
      </c>
      <c r="D604" s="194">
        <v>0</v>
      </c>
      <c r="E604" s="194">
        <v>9508.23</v>
      </c>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389741.84</v>
      </c>
      <c r="F609" s="45" t="str">
        <f t="shared" si="109"/>
        <v>-</v>
      </c>
    </row>
    <row r="610" spans="1:6" ht="24" x14ac:dyDescent="0.2">
      <c r="A610" s="63">
        <v>5443</v>
      </c>
      <c r="B610" s="64" t="s">
        <v>1170</v>
      </c>
      <c r="C610" s="247" t="s">
        <v>1171</v>
      </c>
      <c r="D610" s="194">
        <v>0</v>
      </c>
      <c r="E610" s="194">
        <v>389741.84</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76835.87</v>
      </c>
      <c r="E639" s="60">
        <f>IF(E430-E535&gt;=0,E430-E535,0)</f>
        <v>183496.73000000004</v>
      </c>
      <c r="F639" s="45">
        <f t="shared" si="109"/>
        <v>238.81649286980164</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92733.27</v>
      </c>
      <c r="E641" s="194">
        <v>108464.72</v>
      </c>
      <c r="F641" s="45">
        <f t="shared" si="109"/>
        <v>116.96419203161928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527760.58999999985</v>
      </c>
      <c r="E643" s="60">
        <f>E422+E430</f>
        <v>1115551.33</v>
      </c>
      <c r="F643" s="45">
        <f t="shared" si="109"/>
        <v>211.37450410990337</v>
      </c>
    </row>
    <row r="644" spans="1:6" ht="12.75" customHeight="1" x14ac:dyDescent="0.2">
      <c r="A644" s="63" t="s">
        <v>582</v>
      </c>
      <c r="B644" s="64" t="s">
        <v>1238</v>
      </c>
      <c r="C644" s="247" t="s">
        <v>1239</v>
      </c>
      <c r="D644" s="60">
        <f>D423+D535</f>
        <v>607387.83000000007</v>
      </c>
      <c r="E644" s="60">
        <f>E423+E535</f>
        <v>1028410.8600000001</v>
      </c>
      <c r="F644" s="45">
        <f t="shared" si="109"/>
        <v>169.31700129717777</v>
      </c>
    </row>
    <row r="645" spans="1:6" ht="12.75" customHeight="1" x14ac:dyDescent="0.2">
      <c r="A645" s="63" t="s">
        <v>582</v>
      </c>
      <c r="B645" s="64" t="s">
        <v>1240</v>
      </c>
      <c r="C645" s="247" t="s">
        <v>1241</v>
      </c>
      <c r="D645" s="60">
        <f t="shared" ref="D645:E645" si="163">IF(D643&gt;=D644,D643-D644,0)</f>
        <v>0</v>
      </c>
      <c r="E645" s="60">
        <f t="shared" si="163"/>
        <v>87140.469999999972</v>
      </c>
      <c r="F645" s="45" t="str">
        <f t="shared" si="109"/>
        <v>-</v>
      </c>
    </row>
    <row r="646" spans="1:6" ht="12.75" customHeight="1" x14ac:dyDescent="0.2">
      <c r="A646" s="63" t="s">
        <v>582</v>
      </c>
      <c r="B646" s="64" t="s">
        <v>1242</v>
      </c>
      <c r="C646" s="247" t="s">
        <v>1243</v>
      </c>
      <c r="D646" s="60">
        <f t="shared" ref="D646:E646" si="164">IF(D644&gt;=D643,D644-D643,0)</f>
        <v>79627.240000000224</v>
      </c>
      <c r="E646" s="60">
        <f t="shared" si="164"/>
        <v>0</v>
      </c>
      <c r="F646" s="45">
        <f t="shared" si="109"/>
        <v>0</v>
      </c>
    </row>
    <row r="647" spans="1:6" ht="24" x14ac:dyDescent="0.2">
      <c r="A647" s="251" t="s">
        <v>1244</v>
      </c>
      <c r="B647" s="64" t="s">
        <v>1245</v>
      </c>
      <c r="C647" s="252" t="s">
        <v>1244</v>
      </c>
      <c r="D647" s="60">
        <f>IF(D426-D427+D641-D642&gt;=0,D426-D427+D641-D642,0)</f>
        <v>98735.39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310749.32999999996</v>
      </c>
      <c r="F648" s="45" t="str">
        <f t="shared" si="109"/>
        <v>-</v>
      </c>
    </row>
    <row r="649" spans="1:6" ht="24" x14ac:dyDescent="0.2">
      <c r="A649" s="63" t="s">
        <v>582</v>
      </c>
      <c r="B649" s="64" t="s">
        <v>1248</v>
      </c>
      <c r="C649" s="247" t="s">
        <v>1249</v>
      </c>
      <c r="D649" s="60">
        <f t="shared" ref="D649:E649" si="165">IF(D645+D647-D646-D648&gt;=0,D645+D647-D646-D648,0)</f>
        <v>19108.149999999776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223608.86</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81" t="s">
        <v>1254</v>
      </c>
      <c r="B652" s="382"/>
      <c r="C652" s="171"/>
      <c r="D652" s="43"/>
      <c r="E652" s="43"/>
      <c r="F652" s="44"/>
    </row>
    <row r="653" spans="1:6" ht="12.75" customHeight="1" x14ac:dyDescent="0.2">
      <c r="A653" s="63">
        <v>11</v>
      </c>
      <c r="B653" s="64" t="s">
        <v>1255</v>
      </c>
      <c r="C653" s="247" t="s">
        <v>1256</v>
      </c>
      <c r="D653" s="194">
        <v>198197.15</v>
      </c>
      <c r="E653" s="194">
        <v>0</v>
      </c>
      <c r="F653" s="45">
        <f t="shared" ref="F653:F740" si="167">IF(D653&lt;&gt;0,IF(E653/D653&gt;=100,"&gt;&gt;100",E653/D653*100),"-")</f>
        <v>0</v>
      </c>
    </row>
    <row r="654" spans="1:6" ht="12.75" customHeight="1" x14ac:dyDescent="0.2">
      <c r="A654" s="63" t="s">
        <v>1257</v>
      </c>
      <c r="B654" s="64" t="s">
        <v>1258</v>
      </c>
      <c r="C654" s="247" t="s">
        <v>1257</v>
      </c>
      <c r="D654" s="194">
        <v>545944.81000000006</v>
      </c>
      <c r="E654" s="194">
        <v>3140640.03</v>
      </c>
      <c r="F654" s="45">
        <f t="shared" si="167"/>
        <v>575.26694502325233</v>
      </c>
    </row>
    <row r="655" spans="1:6" ht="12.75" customHeight="1" x14ac:dyDescent="0.2">
      <c r="A655" s="63" t="s">
        <v>1259</v>
      </c>
      <c r="B655" s="64" t="s">
        <v>1260</v>
      </c>
      <c r="C655" s="247" t="s">
        <v>1259</v>
      </c>
      <c r="D655" s="194">
        <v>593409.68999999994</v>
      </c>
      <c r="E655" s="194">
        <v>3140640.03</v>
      </c>
      <c r="F655" s="45">
        <f t="shared" si="167"/>
        <v>529.25324323571465</v>
      </c>
    </row>
    <row r="656" spans="1:6" ht="24" x14ac:dyDescent="0.2">
      <c r="A656" s="63">
        <v>11</v>
      </c>
      <c r="B656" s="64" t="s">
        <v>1261</v>
      </c>
      <c r="C656" s="247" t="s">
        <v>1262</v>
      </c>
      <c r="D656" s="60">
        <f t="shared" ref="D656:E656" si="168">+D653+D654-D655</f>
        <v>150732.27000000014</v>
      </c>
      <c r="E656" s="60">
        <f t="shared" si="168"/>
        <v>0</v>
      </c>
      <c r="F656" s="45">
        <f t="shared" si="167"/>
        <v>0</v>
      </c>
    </row>
    <row r="657" spans="1:6" ht="24" x14ac:dyDescent="0.2">
      <c r="A657" s="63" t="s">
        <v>582</v>
      </c>
      <c r="B657" s="64" t="s">
        <v>1263</v>
      </c>
      <c r="C657" s="247" t="s">
        <v>1264</v>
      </c>
      <c r="D657" s="253">
        <v>19</v>
      </c>
      <c r="E657" s="253">
        <v>18</v>
      </c>
      <c r="F657" s="45">
        <f t="shared" si="167"/>
        <v>94.73684210526315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19</v>
      </c>
      <c r="E659" s="253">
        <v>18</v>
      </c>
      <c r="F659" s="45">
        <f t="shared" si="167"/>
        <v>94.73684210526315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3440.96</v>
      </c>
      <c r="E664" s="192">
        <v>5618.32</v>
      </c>
      <c r="F664" s="71">
        <f t="shared" si="167"/>
        <v>163.27768994699153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43740</v>
      </c>
      <c r="E669" s="194">
        <v>43740</v>
      </c>
      <c r="F669" s="45">
        <f t="shared" si="167"/>
        <v>100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v>85555.22</v>
      </c>
      <c r="F672" s="45" t="str">
        <f t="shared" si="167"/>
        <v>-</v>
      </c>
    </row>
    <row r="673" spans="1:6" ht="12.75" customHeight="1" x14ac:dyDescent="0.2">
      <c r="A673" s="63">
        <v>63321</v>
      </c>
      <c r="B673" s="64" t="s">
        <v>1296</v>
      </c>
      <c r="C673" s="247" t="s">
        <v>1297</v>
      </c>
      <c r="D673" s="194">
        <v>44200</v>
      </c>
      <c r="E673" s="194">
        <v>14305.1</v>
      </c>
      <c r="F673" s="45">
        <f t="shared" si="167"/>
        <v>32.364479638009051</v>
      </c>
    </row>
    <row r="674" spans="1:6" ht="12.75" customHeight="1" x14ac:dyDescent="0.2">
      <c r="A674" s="63">
        <v>63322</v>
      </c>
      <c r="B674" s="64" t="s">
        <v>1298</v>
      </c>
      <c r="C674" s="247" t="s">
        <v>1299</v>
      </c>
      <c r="D674" s="194">
        <v>15000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56173.32</v>
      </c>
      <c r="E702" s="192">
        <v>64825.74</v>
      </c>
      <c r="F702" s="71">
        <f t="shared" si="167"/>
        <v>115.40307747521422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0.09</v>
      </c>
      <c r="E712" s="192"/>
      <c r="F712" s="71">
        <f t="shared" si="167"/>
        <v>0</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375.54</v>
      </c>
      <c r="E734" s="192">
        <v>314.7</v>
      </c>
      <c r="F734" s="71">
        <f t="shared" si="167"/>
        <v>83.799328966288527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1791.66</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954.21</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562.95000000000005</v>
      </c>
      <c r="E760" s="194">
        <v>1943.54</v>
      </c>
      <c r="F760" s="45">
        <f t="shared" si="169"/>
        <v>345.24202859934275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783.2</v>
      </c>
      <c r="E782" s="192">
        <v>1289.08</v>
      </c>
      <c r="F782" s="71">
        <f t="shared" si="169"/>
        <v>164.59141981613891</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500</v>
      </c>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1120</v>
      </c>
      <c r="E846" s="194">
        <v>3200</v>
      </c>
      <c r="F846" s="45">
        <f t="shared" si="169"/>
        <v>285.71428571428572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1200</v>
      </c>
      <c r="E848" s="194">
        <v>2800</v>
      </c>
      <c r="F848" s="45">
        <f t="shared" si="169"/>
        <v>233.33333333333334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46.38</v>
      </c>
      <c r="E850" s="194">
        <v>300</v>
      </c>
      <c r="F850" s="45">
        <f t="shared" si="169"/>
        <v>646.83053040103493</v>
      </c>
    </row>
    <row r="851" spans="1:6" ht="12.75" customHeight="1" x14ac:dyDescent="0.2">
      <c r="A851" s="63">
        <v>37221</v>
      </c>
      <c r="B851" s="64" t="s">
        <v>1631</v>
      </c>
      <c r="C851" s="247" t="s">
        <v>1632</v>
      </c>
      <c r="D851" s="194">
        <v>0</v>
      </c>
      <c r="E851" s="194">
        <v>2690.56</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76730.36</v>
      </c>
      <c r="E906" s="192">
        <v>0</v>
      </c>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582641.29</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v>9508.23</v>
      </c>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v>389741.84</v>
      </c>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7" t="s">
        <v>1948</v>
      </c>
      <c r="B1010" s="37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1990</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2996</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3272</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1254</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2722</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2653</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5" t="s">
        <v>2132</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723643.2</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1112213.52</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243228.79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93505.89</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85113.38</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3855.72</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1289.08</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9490.56</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49974.16</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208620.21</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582641.29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v>582641.29</v>
      </c>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77723.23</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1016843.9900000001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263167.43999999994</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95372.89</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98570.4</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4131.96</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1289.08</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9828.9500000000007</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53974.16</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307205.8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399250.07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399250.07</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47220.68</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819012.72999999986</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6807.5</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2732.91</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2732.91</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2097.5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635.41</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4074.59</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v>4074.59</v>
      </c>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812205.23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50562.27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1296.6199999999999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595032.68999999994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165313.65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2132</v>
      </c>
      <c r="B1" s="393"/>
      <c r="C1" s="393"/>
      <c r="D1" s="393"/>
      <c r="E1" s="51" t="s">
        <v>2133</v>
      </c>
      <c r="F1" s="51"/>
      <c r="G1" s="51"/>
      <c r="H1" s="51"/>
      <c r="I1" s="51"/>
      <c r="J1" s="51"/>
      <c r="K1" s="51"/>
      <c r="L1" s="51"/>
      <c r="M1" s="51"/>
      <c r="N1" s="51"/>
      <c r="O1" s="51"/>
      <c r="P1" s="51"/>
    </row>
    <row r="2" spans="1:17" ht="37.5" customHeight="1" x14ac:dyDescent="0.2">
      <c r="A2" s="395" t="s">
        <v>2134</v>
      </c>
      <c r="B2" s="393"/>
      <c r="C2" s="393"/>
      <c r="D2" s="393"/>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36887</v>
      </c>
      <c r="P3" s="51"/>
    </row>
    <row r="4" spans="1:17" ht="19.5" customHeight="1" x14ac:dyDescent="0.2">
      <c r="A4" s="399" t="s">
        <v>2145</v>
      </c>
      <c r="B4" s="400"/>
      <c r="C4" s="401"/>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1997</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2166</v>
      </c>
      <c r="B23" s="397"/>
      <c r="C23" s="398"/>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2391</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1990</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1993</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1992</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2484</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2026-04-14T13:47:23Z</dcterms:modified>
</cp:coreProperties>
</file>