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OPĆINA STRIZIVOJNA\STRIZIVOJNA-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83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G290" i="9"/>
  <c r="F290" i="9"/>
  <c r="F289" i="9"/>
  <c r="H288" i="9"/>
  <c r="E288" i="9" s="1"/>
  <c r="G288" i="9"/>
  <c r="F288" i="9"/>
  <c r="B288" i="9"/>
  <c r="F287" i="9"/>
  <c r="F286" i="9"/>
  <c r="H285" i="9"/>
  <c r="G285" i="9"/>
  <c r="F285" i="9"/>
  <c r="E285" i="9"/>
  <c r="B285" i="9" s="1"/>
  <c r="H284" i="9"/>
  <c r="E284" i="9" s="1"/>
  <c r="B284" i="9" s="1"/>
  <c r="G284" i="9"/>
  <c r="F284" i="9"/>
  <c r="H283" i="9"/>
  <c r="G283" i="9"/>
  <c r="F283" i="9"/>
  <c r="E283" i="9"/>
  <c r="B283" i="9" s="1"/>
  <c r="F282" i="9"/>
  <c r="H281" i="9"/>
  <c r="E281" i="9" s="1"/>
  <c r="G281" i="9"/>
  <c r="F281" i="9"/>
  <c r="H280" i="9"/>
  <c r="G280" i="9"/>
  <c r="F280" i="9"/>
  <c r="E280" i="9"/>
  <c r="B280" i="9" s="1"/>
  <c r="H279" i="9"/>
  <c r="G279" i="9"/>
  <c r="F279" i="9"/>
  <c r="F278" i="9"/>
  <c r="F277" i="9"/>
  <c r="F276" i="9"/>
  <c r="L274" i="9"/>
  <c r="F274" i="9" s="1"/>
  <c r="H274" i="9"/>
  <c r="I273" i="9"/>
  <c r="E273" i="9" s="1"/>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E226" i="9"/>
  <c r="H225" i="9"/>
  <c r="G225" i="9"/>
  <c r="F225" i="9"/>
  <c r="E225" i="9"/>
  <c r="B225" i="9" s="1"/>
  <c r="M224" i="9"/>
  <c r="L224" i="9"/>
  <c r="F224" i="9" s="1"/>
  <c r="B224" i="9" s="1"/>
  <c r="E224" i="9"/>
  <c r="M223" i="9"/>
  <c r="L223" i="9"/>
  <c r="F223" i="9" s="1"/>
  <c r="E223" i="9"/>
  <c r="M222" i="9"/>
  <c r="L222" i="9"/>
  <c r="E222" i="9"/>
  <c r="M221" i="9"/>
  <c r="L221" i="9"/>
  <c r="E221" i="9"/>
  <c r="M220" i="9"/>
  <c r="L220" i="9"/>
  <c r="E220" i="9"/>
  <c r="M219" i="9"/>
  <c r="L219" i="9"/>
  <c r="E219" i="9"/>
  <c r="M218" i="9"/>
  <c r="L218" i="9"/>
  <c r="E218" i="9"/>
  <c r="M217" i="9"/>
  <c r="L217" i="9"/>
  <c r="F217" i="9" s="1"/>
  <c r="E217" i="9"/>
  <c r="M216" i="9"/>
  <c r="L216" i="9"/>
  <c r="E216" i="9"/>
  <c r="M215" i="9"/>
  <c r="L215" i="9"/>
  <c r="F215" i="9" s="1"/>
  <c r="E215" i="9"/>
  <c r="M214" i="9"/>
  <c r="L214" i="9"/>
  <c r="F214" i="9" s="1"/>
  <c r="B214" i="9" s="1"/>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B159" i="9"/>
  <c r="H158" i="9"/>
  <c r="G158" i="9"/>
  <c r="F158" i="9"/>
  <c r="E158" i="9"/>
  <c r="B158" i="9" s="1"/>
  <c r="H157" i="9"/>
  <c r="E157" i="9" s="1"/>
  <c r="G157" i="9"/>
  <c r="F157" i="9"/>
  <c r="B157" i="9"/>
  <c r="H156" i="9"/>
  <c r="G156" i="9"/>
  <c r="F156" i="9"/>
  <c r="E156" i="9"/>
  <c r="B156" i="9" s="1"/>
  <c r="H155" i="9"/>
  <c r="E155" i="9" s="1"/>
  <c r="G155" i="9"/>
  <c r="F155" i="9"/>
  <c r="B155" i="9"/>
  <c r="H154" i="9"/>
  <c r="G154" i="9"/>
  <c r="F154" i="9"/>
  <c r="E154" i="9"/>
  <c r="B154" i="9" s="1"/>
  <c r="H153" i="9"/>
  <c r="E153" i="9" s="1"/>
  <c r="G153" i="9"/>
  <c r="F153" i="9"/>
  <c r="B153" i="9"/>
  <c r="H152" i="9"/>
  <c r="G152" i="9"/>
  <c r="F152" i="9"/>
  <c r="E152" i="9"/>
  <c r="B152" i="9" s="1"/>
  <c r="H151" i="9"/>
  <c r="E151" i="9" s="1"/>
  <c r="G151" i="9"/>
  <c r="F151" i="9"/>
  <c r="B151" i="9"/>
  <c r="H150" i="9"/>
  <c r="G150" i="9"/>
  <c r="F150" i="9"/>
  <c r="E150" i="9"/>
  <c r="B150" i="9" s="1"/>
  <c r="H149" i="9"/>
  <c r="E149" i="9" s="1"/>
  <c r="G149" i="9"/>
  <c r="F149" i="9"/>
  <c r="B149" i="9"/>
  <c r="H148" i="9"/>
  <c r="G148" i="9"/>
  <c r="F148" i="9"/>
  <c r="E148" i="9"/>
  <c r="B148" i="9" s="1"/>
  <c r="H147" i="9"/>
  <c r="E147" i="9" s="1"/>
  <c r="G147" i="9"/>
  <c r="F147" i="9"/>
  <c r="B147" i="9"/>
  <c r="H146" i="9"/>
  <c r="G146" i="9"/>
  <c r="F146" i="9"/>
  <c r="E146" i="9"/>
  <c r="B146" i="9" s="1"/>
  <c r="H145" i="9"/>
  <c r="E145" i="9" s="1"/>
  <c r="G145" i="9"/>
  <c r="F145" i="9"/>
  <c r="B145" i="9"/>
  <c r="H144" i="9"/>
  <c r="G144" i="9"/>
  <c r="F144" i="9"/>
  <c r="E144" i="9"/>
  <c r="B144" i="9" s="1"/>
  <c r="H143" i="9"/>
  <c r="E143" i="9" s="1"/>
  <c r="G143" i="9"/>
  <c r="F143" i="9"/>
  <c r="B143" i="9"/>
  <c r="F142" i="9"/>
  <c r="H141" i="9"/>
  <c r="E141" i="9" s="1"/>
  <c r="G141" i="9"/>
  <c r="F141" i="9"/>
  <c r="H140" i="9"/>
  <c r="G140" i="9"/>
  <c r="F140" i="9"/>
  <c r="E140" i="9"/>
  <c r="B140" i="9" s="1"/>
  <c r="H139" i="9"/>
  <c r="E139" i="9" s="1"/>
  <c r="G139" i="9"/>
  <c r="F139" i="9"/>
  <c r="H138" i="9"/>
  <c r="G138" i="9"/>
  <c r="F138" i="9"/>
  <c r="E138" i="9"/>
  <c r="B138" i="9" s="1"/>
  <c r="H137" i="9"/>
  <c r="E137" i="9" s="1"/>
  <c r="G137" i="9"/>
  <c r="F137" i="9"/>
  <c r="H136" i="9"/>
  <c r="G136" i="9"/>
  <c r="F136" i="9"/>
  <c r="E136" i="9"/>
  <c r="B136" i="9" s="1"/>
  <c r="H135" i="9"/>
  <c r="E135" i="9" s="1"/>
  <c r="G135" i="9"/>
  <c r="F135" i="9"/>
  <c r="H134" i="9"/>
  <c r="G134" i="9"/>
  <c r="F134" i="9"/>
  <c r="E134" i="9"/>
  <c r="B134" i="9" s="1"/>
  <c r="H133" i="9"/>
  <c r="E133" i="9" s="1"/>
  <c r="G133" i="9"/>
  <c r="F133" i="9"/>
  <c r="H132" i="9"/>
  <c r="G132" i="9"/>
  <c r="F132" i="9"/>
  <c r="E132" i="9"/>
  <c r="B132" i="9" s="1"/>
  <c r="H131" i="9"/>
  <c r="E131" i="9" s="1"/>
  <c r="G131" i="9"/>
  <c r="F131" i="9"/>
  <c r="H130" i="9"/>
  <c r="G130" i="9"/>
  <c r="F130" i="9"/>
  <c r="E130" i="9"/>
  <c r="B130" i="9" s="1"/>
  <c r="H129" i="9"/>
  <c r="E129" i="9" s="1"/>
  <c r="G129" i="9"/>
  <c r="F129" i="9"/>
  <c r="H128" i="9"/>
  <c r="G128" i="9"/>
  <c r="F128" i="9"/>
  <c r="E128" i="9"/>
  <c r="B128" i="9" s="1"/>
  <c r="H127" i="9"/>
  <c r="E127" i="9" s="1"/>
  <c r="G127" i="9"/>
  <c r="F127" i="9"/>
  <c r="H126" i="9"/>
  <c r="G126" i="9"/>
  <c r="F126" i="9"/>
  <c r="E126" i="9"/>
  <c r="B126" i="9" s="1"/>
  <c r="H125" i="9"/>
  <c r="E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E111" i="9" s="1"/>
  <c r="B111" i="9" s="1"/>
  <c r="G111" i="9"/>
  <c r="F111" i="9"/>
  <c r="H110" i="9"/>
  <c r="E110" i="9" s="1"/>
  <c r="B110" i="9" s="1"/>
  <c r="G110" i="9"/>
  <c r="F110" i="9"/>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G75" i="9"/>
  <c r="F75" i="9"/>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E69" i="9" s="1"/>
  <c r="B69" i="9" s="1"/>
  <c r="G69" i="9"/>
  <c r="F69" i="9"/>
  <c r="H68" i="9"/>
  <c r="E68" i="9" s="1"/>
  <c r="B68" i="9" s="1"/>
  <c r="G68" i="9"/>
  <c r="F68" i="9"/>
  <c r="H67" i="9"/>
  <c r="G67" i="9"/>
  <c r="F67" i="9"/>
  <c r="H66" i="9"/>
  <c r="G66" i="9"/>
  <c r="F66" i="9"/>
  <c r="E66" i="9"/>
  <c r="B66" i="9" s="1"/>
  <c r="H65" i="9"/>
  <c r="E65" i="9" s="1"/>
  <c r="B65" i="9" s="1"/>
  <c r="G65" i="9"/>
  <c r="F65" i="9"/>
  <c r="H64" i="9"/>
  <c r="G64" i="9"/>
  <c r="F64" i="9"/>
  <c r="E64" i="9"/>
  <c r="B64" i="9" s="1"/>
  <c r="H63" i="9"/>
  <c r="E63" i="9" s="1"/>
  <c r="B63" i="9" s="1"/>
  <c r="G63" i="9"/>
  <c r="F63" i="9"/>
  <c r="H62" i="9"/>
  <c r="G62" i="9"/>
  <c r="F62" i="9"/>
  <c r="E62" i="9"/>
  <c r="B62" i="9" s="1"/>
  <c r="H61" i="9"/>
  <c r="E61" i="9" s="1"/>
  <c r="B61" i="9" s="1"/>
  <c r="G61" i="9"/>
  <c r="F61" i="9"/>
  <c r="H60" i="9"/>
  <c r="G60" i="9"/>
  <c r="F60" i="9"/>
  <c r="E60" i="9"/>
  <c r="B60" i="9" s="1"/>
  <c r="H59" i="9"/>
  <c r="G59" i="9"/>
  <c r="F59" i="9"/>
  <c r="H58" i="9"/>
  <c r="E58" i="9" s="1"/>
  <c r="B58" i="9" s="1"/>
  <c r="G58" i="9"/>
  <c r="F58" i="9"/>
  <c r="H57" i="9"/>
  <c r="E57" i="9" s="1"/>
  <c r="B57" i="9" s="1"/>
  <c r="G57" i="9"/>
  <c r="F57" i="9"/>
  <c r="H56" i="9"/>
  <c r="G56" i="9"/>
  <c r="F56" i="9"/>
  <c r="E56" i="9"/>
  <c r="B56" i="9" s="1"/>
  <c r="H55" i="9"/>
  <c r="E55" i="9" s="1"/>
  <c r="B55" i="9" s="1"/>
  <c r="G55" i="9"/>
  <c r="F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E47" i="9" s="1"/>
  <c r="B47" i="9" s="1"/>
  <c r="G47" i="9"/>
  <c r="F47" i="9"/>
  <c r="H46" i="9"/>
  <c r="G46" i="9"/>
  <c r="F46" i="9"/>
  <c r="E46" i="9"/>
  <c r="B46" i="9" s="1"/>
  <c r="H45" i="9"/>
  <c r="E45" i="9" s="1"/>
  <c r="B45" i="9" s="1"/>
  <c r="G45" i="9"/>
  <c r="F45" i="9"/>
  <c r="H44" i="9"/>
  <c r="E44" i="9" s="1"/>
  <c r="B44" i="9" s="1"/>
  <c r="G44" i="9"/>
  <c r="F44" i="9"/>
  <c r="H43" i="9"/>
  <c r="G43" i="9"/>
  <c r="F43" i="9"/>
  <c r="H42" i="9"/>
  <c r="G42" i="9"/>
  <c r="F42" i="9"/>
  <c r="E42" i="9"/>
  <c r="B42" i="9" s="1"/>
  <c r="H41" i="9"/>
  <c r="E41" i="9" s="1"/>
  <c r="B41" i="9" s="1"/>
  <c r="G41" i="9"/>
  <c r="F41" i="9"/>
  <c r="H40" i="9"/>
  <c r="E40" i="9" s="1"/>
  <c r="B40" i="9" s="1"/>
  <c r="G40" i="9"/>
  <c r="F40" i="9"/>
  <c r="H39" i="9"/>
  <c r="G39" i="9"/>
  <c r="F39" i="9"/>
  <c r="H38" i="9"/>
  <c r="G38" i="9"/>
  <c r="F38" i="9"/>
  <c r="E38" i="9"/>
  <c r="B38" i="9" s="1"/>
  <c r="H37" i="9"/>
  <c r="G37" i="9"/>
  <c r="F37" i="9"/>
  <c r="E37" i="9"/>
  <c r="B37" i="9" s="1"/>
  <c r="H36" i="9"/>
  <c r="G36" i="9"/>
  <c r="F36" i="9"/>
  <c r="E36" i="9"/>
  <c r="B36" i="9" s="1"/>
  <c r="H35" i="9"/>
  <c r="E35" i="9" s="1"/>
  <c r="B35" i="9" s="1"/>
  <c r="G35" i="9"/>
  <c r="F35" i="9"/>
  <c r="H34" i="9"/>
  <c r="G34" i="9"/>
  <c r="F34" i="9"/>
  <c r="E34" i="9"/>
  <c r="B34" i="9" s="1"/>
  <c r="H33" i="9"/>
  <c r="G33" i="9"/>
  <c r="F33" i="9"/>
  <c r="E33" i="9"/>
  <c r="B33" i="9" s="1"/>
  <c r="H32" i="9"/>
  <c r="G32" i="9"/>
  <c r="F32" i="9"/>
  <c r="E32" i="9"/>
  <c r="B32" i="9" s="1"/>
  <c r="H31" i="9"/>
  <c r="E31" i="9" s="1"/>
  <c r="B31" i="9" s="1"/>
  <c r="G31" i="9"/>
  <c r="F31" i="9"/>
  <c r="H30" i="9"/>
  <c r="G30" i="9"/>
  <c r="F30" i="9"/>
  <c r="E30" i="9"/>
  <c r="B30" i="9" s="1"/>
  <c r="H29" i="9"/>
  <c r="G29" i="9"/>
  <c r="F29" i="9"/>
  <c r="E29" i="9"/>
  <c r="B29" i="9"/>
  <c r="H28" i="9"/>
  <c r="G28" i="9"/>
  <c r="F28" i="9"/>
  <c r="E28" i="9"/>
  <c r="B28" i="9" s="1"/>
  <c r="H27" i="9"/>
  <c r="G27" i="9"/>
  <c r="F27" i="9"/>
  <c r="H26" i="9"/>
  <c r="G26" i="9"/>
  <c r="F26" i="9"/>
  <c r="H25" i="9"/>
  <c r="E25" i="9" s="1"/>
  <c r="B25" i="9" s="1"/>
  <c r="G25" i="9"/>
  <c r="F25" i="9"/>
  <c r="H24" i="9"/>
  <c r="E24" i="9" s="1"/>
  <c r="B24" i="9" s="1"/>
  <c r="G24" i="9"/>
  <c r="F24" i="9"/>
  <c r="H23" i="9"/>
  <c r="G23" i="9"/>
  <c r="F23" i="9"/>
  <c r="E23" i="9"/>
  <c r="B23" i="9" s="1"/>
  <c r="H22" i="9"/>
  <c r="E22" i="9" s="1"/>
  <c r="B22" i="9" s="1"/>
  <c r="G22" i="9"/>
  <c r="F22" i="9"/>
  <c r="H21" i="9"/>
  <c r="E21" i="9" s="1"/>
  <c r="B21" i="9" s="1"/>
  <c r="G21" i="9"/>
  <c r="F21" i="9"/>
  <c r="F20" i="9"/>
  <c r="F4" i="9"/>
  <c r="O3" i="9"/>
  <c r="G274" i="9" s="1"/>
  <c r="I3" i="9"/>
  <c r="H3" i="9"/>
  <c r="G3" i="9"/>
  <c r="D101" i="8"/>
  <c r="C1576" i="1" s="1"/>
  <c r="H1576" i="1" s="1"/>
  <c r="D95" i="8"/>
  <c r="D90" i="8"/>
  <c r="D43" i="8" s="1"/>
  <c r="D85" i="8"/>
  <c r="D80" i="8"/>
  <c r="D75" i="8"/>
  <c r="D70" i="8"/>
  <c r="D65" i="8"/>
  <c r="D60" i="8"/>
  <c r="D55" i="8"/>
  <c r="D50" i="8"/>
  <c r="D49" i="8"/>
  <c r="D44" i="8"/>
  <c r="D36" i="8"/>
  <c r="D26" i="8"/>
  <c r="D24" i="8"/>
  <c r="C1499" i="1" s="1"/>
  <c r="H1499" i="1" s="1"/>
  <c r="D18" i="8"/>
  <c r="D8" i="8"/>
  <c r="D6" i="8" s="1"/>
  <c r="E44" i="7"/>
  <c r="D44" i="7"/>
  <c r="E39" i="7"/>
  <c r="D39" i="7"/>
  <c r="E38" i="7"/>
  <c r="D38" i="7"/>
  <c r="E30" i="7"/>
  <c r="D30" i="7"/>
  <c r="E23" i="7"/>
  <c r="D23" i="7"/>
  <c r="E22" i="7"/>
  <c r="D22" i="7"/>
  <c r="E14" i="7"/>
  <c r="D14" i="7"/>
  <c r="E7" i="7"/>
  <c r="D7" i="7"/>
  <c r="E6" i="7"/>
  <c r="D6" i="7"/>
  <c r="E5" i="7"/>
  <c r="D5" i="7"/>
  <c r="G297" i="9" s="1"/>
  <c r="E297" i="9" s="1"/>
  <c r="F140" i="6"/>
  <c r="F139" i="6"/>
  <c r="F138" i="6"/>
  <c r="F137" i="6"/>
  <c r="F136" i="6"/>
  <c r="F135" i="6"/>
  <c r="F134" i="6"/>
  <c r="F133" i="6"/>
  <c r="F132" i="6"/>
  <c r="F131" i="6"/>
  <c r="E130" i="6"/>
  <c r="D130" i="6"/>
  <c r="F130" i="6" s="1"/>
  <c r="E129" i="6"/>
  <c r="F128" i="6"/>
  <c r="F127" i="6"/>
  <c r="F126" i="6"/>
  <c r="F125" i="6"/>
  <c r="F124" i="6"/>
  <c r="F123" i="6"/>
  <c r="E122" i="6"/>
  <c r="E114" i="6" s="1"/>
  <c r="D122" i="6"/>
  <c r="F121" i="6"/>
  <c r="F120" i="6"/>
  <c r="F119" i="6"/>
  <c r="E118" i="6"/>
  <c r="D118" i="6"/>
  <c r="F118" i="6" s="1"/>
  <c r="F117" i="6"/>
  <c r="F116" i="6"/>
  <c r="E115" i="6"/>
  <c r="D115" i="6"/>
  <c r="F115" i="6" s="1"/>
  <c r="D114" i="6"/>
  <c r="F113" i="6"/>
  <c r="F112" i="6"/>
  <c r="F111" i="6"/>
  <c r="F110" i="6"/>
  <c r="F109" i="6"/>
  <c r="F108" i="6"/>
  <c r="E107" i="6"/>
  <c r="D1401" i="1" s="1"/>
  <c r="D107" i="6"/>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1223" i="1" s="1"/>
  <c r="D246" i="5"/>
  <c r="D245" i="5" s="1"/>
  <c r="E245" i="5"/>
  <c r="D1222" i="1" s="1"/>
  <c r="F244" i="5"/>
  <c r="F243" i="5"/>
  <c r="E242" i="5"/>
  <c r="D242" i="5"/>
  <c r="F242" i="5" s="1"/>
  <c r="F241" i="5"/>
  <c r="F240" i="5"/>
  <c r="E239" i="5"/>
  <c r="E238" i="5" s="1"/>
  <c r="D239" i="5"/>
  <c r="F239" i="5" s="1"/>
  <c r="D238" i="5"/>
  <c r="D237" i="5" s="1"/>
  <c r="C1214"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D177"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D1113" i="1" s="1"/>
  <c r="D135" i="5"/>
  <c r="D134" i="5" s="1"/>
  <c r="E134" i="5"/>
  <c r="D1112" i="1" s="1"/>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D87" i="5"/>
  <c r="F86" i="5"/>
  <c r="F85" i="5"/>
  <c r="F84" i="5"/>
  <c r="F83" i="5"/>
  <c r="F82" i="5"/>
  <c r="F81" i="5"/>
  <c r="F80" i="5"/>
  <c r="E79" i="5"/>
  <c r="D79" i="5"/>
  <c r="D78" i="5" s="1"/>
  <c r="F78" i="5" s="1"/>
  <c r="E78" i="5"/>
  <c r="F77" i="5"/>
  <c r="F76" i="5"/>
  <c r="F75" i="5"/>
  <c r="F74" i="5"/>
  <c r="F73" i="5"/>
  <c r="F72" i="5"/>
  <c r="F71" i="5"/>
  <c r="E70" i="5"/>
  <c r="E69" i="5" s="1"/>
  <c r="D70" i="5"/>
  <c r="F70" i="5" s="1"/>
  <c r="D69" i="5"/>
  <c r="C1047" i="1" s="1"/>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1007" i="1" s="1"/>
  <c r="D29" i="5"/>
  <c r="F29" i="5" s="1"/>
  <c r="F28" i="5"/>
  <c r="F27" i="5"/>
  <c r="F26" i="5"/>
  <c r="F25" i="5"/>
  <c r="F24" i="5"/>
  <c r="F23" i="5"/>
  <c r="F22" i="5"/>
  <c r="F21" i="5"/>
  <c r="F20" i="5"/>
  <c r="E19" i="5"/>
  <c r="D19" i="5"/>
  <c r="F18" i="5"/>
  <c r="F17" i="5"/>
  <c r="F16" i="5"/>
  <c r="F15" i="5"/>
  <c r="F14" i="5"/>
  <c r="E13" i="5"/>
  <c r="D991" i="1" s="1"/>
  <c r="D13" i="5"/>
  <c r="D12" i="5" s="1"/>
  <c r="C990"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D580" i="4" s="1"/>
  <c r="F580"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D529" i="4"/>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E484" i="4"/>
  <c r="F483" i="4"/>
  <c r="F482" i="4"/>
  <c r="E481" i="4"/>
  <c r="D481" i="4"/>
  <c r="F481" i="4" s="1"/>
  <c r="F480" i="4"/>
  <c r="F479" i="4"/>
  <c r="E478" i="4"/>
  <c r="D478" i="4"/>
  <c r="F478" i="4" s="1"/>
  <c r="F477" i="4"/>
  <c r="F476" i="4"/>
  <c r="F475" i="4"/>
  <c r="F474" i="4"/>
  <c r="E473" i="4"/>
  <c r="D473" i="4"/>
  <c r="D472"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18" i="4"/>
  <c r="D418" i="4"/>
  <c r="F418" i="4" s="1"/>
  <c r="E417" i="4"/>
  <c r="D417" i="4"/>
  <c r="E416" i="4"/>
  <c r="E643" i="4" s="1"/>
  <c r="D416" i="4"/>
  <c r="D643" i="4" s="1"/>
  <c r="F643"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D363" i="4" s="1"/>
  <c r="F363" i="4" s="1"/>
  <c r="E363" i="4"/>
  <c r="F362" i="4"/>
  <c r="F361" i="4"/>
  <c r="F360" i="4"/>
  <c r="F359" i="4"/>
  <c r="F358" i="4"/>
  <c r="F357" i="4"/>
  <c r="E356" i="4"/>
  <c r="D356" i="4"/>
  <c r="F356" i="4" s="1"/>
  <c r="F355" i="4"/>
  <c r="F354" i="4"/>
  <c r="F353" i="4"/>
  <c r="E352" i="4"/>
  <c r="D352" i="4"/>
  <c r="E351" i="4"/>
  <c r="E350"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E299" i="4" s="1"/>
  <c r="E298" i="4" s="1"/>
  <c r="E407"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59" i="1" s="1"/>
  <c r="D263" i="4"/>
  <c r="F262" i="4"/>
  <c r="F261" i="4"/>
  <c r="F260" i="4"/>
  <c r="E259" i="4"/>
  <c r="E252" i="4" s="1"/>
  <c r="D248" i="1" s="1"/>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2" i="1" s="1"/>
  <c r="D236" i="4"/>
  <c r="F235" i="4"/>
  <c r="F234" i="4"/>
  <c r="F233" i="4"/>
  <c r="F232" i="4"/>
  <c r="E231" i="4"/>
  <c r="D231" i="4"/>
  <c r="F230" i="4"/>
  <c r="F229" i="4"/>
  <c r="E228" i="4"/>
  <c r="D228" i="4"/>
  <c r="F228" i="4" s="1"/>
  <c r="F227" i="4"/>
  <c r="F226" i="4"/>
  <c r="E225" i="4"/>
  <c r="D225" i="4"/>
  <c r="F225" i="4" s="1"/>
  <c r="E224" i="4"/>
  <c r="D220" i="1" s="1"/>
  <c r="D224" i="4"/>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202" i="4"/>
  <c r="F201" i="4"/>
  <c r="F200" i="4"/>
  <c r="F199" i="4"/>
  <c r="F198" i="4"/>
  <c r="E197" i="4"/>
  <c r="D197" i="4"/>
  <c r="D196" i="4" s="1"/>
  <c r="E196" i="4"/>
  <c r="F195" i="4"/>
  <c r="F194" i="4"/>
  <c r="F193" i="4"/>
  <c r="F192" i="4"/>
  <c r="F191" i="4"/>
  <c r="F190" i="4"/>
  <c r="F189" i="4"/>
  <c r="E188" i="4"/>
  <c r="E163" i="4" s="1"/>
  <c r="D159" i="1" s="1"/>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48" i="1" s="1"/>
  <c r="D153" i="4"/>
  <c r="D152"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E106" i="4" s="1"/>
  <c r="D102" i="1" s="1"/>
  <c r="D120" i="4"/>
  <c r="F119" i="4"/>
  <c r="F118" i="4"/>
  <c r="F117" i="4"/>
  <c r="F116" i="4"/>
  <c r="F115" i="4"/>
  <c r="F114" i="4"/>
  <c r="F113" i="4"/>
  <c r="E112" i="4"/>
  <c r="D108" i="1" s="1"/>
  <c r="D112" i="4"/>
  <c r="F111" i="4"/>
  <c r="F110" i="4"/>
  <c r="F109" i="4"/>
  <c r="F108" i="4"/>
  <c r="E107" i="4"/>
  <c r="D103" i="1" s="1"/>
  <c r="D107" i="4"/>
  <c r="D106" i="4" s="1"/>
  <c r="F105" i="4"/>
  <c r="F104" i="4"/>
  <c r="F103" i="4"/>
  <c r="F102" i="4"/>
  <c r="F101" i="4"/>
  <c r="F100" i="4"/>
  <c r="F99" i="4"/>
  <c r="E98" i="4"/>
  <c r="D98" i="4"/>
  <c r="F97" i="4"/>
  <c r="F96" i="4"/>
  <c r="F95" i="4"/>
  <c r="F94" i="4"/>
  <c r="F93" i="4"/>
  <c r="F92" i="4"/>
  <c r="E91" i="4"/>
  <c r="E82" i="4" s="1"/>
  <c r="D78" i="1" s="1"/>
  <c r="D91" i="4"/>
  <c r="F90" i="4"/>
  <c r="F89" i="4"/>
  <c r="F88" i="4"/>
  <c r="F87" i="4"/>
  <c r="F86" i="4"/>
  <c r="F85" i="4"/>
  <c r="F84" i="4"/>
  <c r="E83" i="4"/>
  <c r="D83" i="4"/>
  <c r="F81" i="4"/>
  <c r="F80" i="4"/>
  <c r="F79" i="4"/>
  <c r="F78" i="4"/>
  <c r="E77" i="4"/>
  <c r="D77" i="4"/>
  <c r="F77" i="4" s="1"/>
  <c r="F76" i="4"/>
  <c r="F75" i="4"/>
  <c r="E74" i="4"/>
  <c r="D70" i="1" s="1"/>
  <c r="D74" i="4"/>
  <c r="F73" i="4"/>
  <c r="F72" i="4"/>
  <c r="E71" i="4"/>
  <c r="D71" i="4"/>
  <c r="F71" i="4" s="1"/>
  <c r="F70" i="4"/>
  <c r="F69" i="4"/>
  <c r="E68" i="4"/>
  <c r="D68" i="4"/>
  <c r="F68" i="4" s="1"/>
  <c r="F67" i="4"/>
  <c r="F66" i="4"/>
  <c r="E65" i="4"/>
  <c r="D65" i="4"/>
  <c r="F65" i="4" s="1"/>
  <c r="F64" i="4"/>
  <c r="F63" i="4"/>
  <c r="E62" i="4"/>
  <c r="D62" i="4"/>
  <c r="F62" i="4" s="1"/>
  <c r="F61" i="4"/>
  <c r="F60" i="4"/>
  <c r="E59" i="4"/>
  <c r="D55" i="1" s="1"/>
  <c r="D59" i="4"/>
  <c r="F58" i="4"/>
  <c r="F57" i="4"/>
  <c r="F56" i="4"/>
  <c r="F55" i="4"/>
  <c r="E54" i="4"/>
  <c r="D54" i="4"/>
  <c r="F54" i="4" s="1"/>
  <c r="F53" i="4"/>
  <c r="F52" i="4"/>
  <c r="E51" i="4"/>
  <c r="D51" i="4"/>
  <c r="F51" i="4" s="1"/>
  <c r="E50" i="4"/>
  <c r="D46" i="1" s="1"/>
  <c r="D50" i="4"/>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I25" i="3"/>
  <c r="H25"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G1577" i="1"/>
  <c r="C1577" i="1"/>
  <c r="H1577" i="1" s="1"/>
  <c r="G1575" i="1"/>
  <c r="C1575" i="1"/>
  <c r="H1575" i="1" s="1"/>
  <c r="C1574" i="1"/>
  <c r="H1574" i="1" s="1"/>
  <c r="G1573" i="1"/>
  <c r="C1573" i="1"/>
  <c r="H1573" i="1" s="1"/>
  <c r="C1572" i="1"/>
  <c r="H1572" i="1" s="1"/>
  <c r="G1571" i="1"/>
  <c r="C1571" i="1"/>
  <c r="H1571" i="1" s="1"/>
  <c r="C1570" i="1"/>
  <c r="H1570" i="1" s="1"/>
  <c r="G1569" i="1"/>
  <c r="C1569" i="1"/>
  <c r="H1569" i="1" s="1"/>
  <c r="C1568" i="1"/>
  <c r="H1568" i="1" s="1"/>
  <c r="C1567" i="1"/>
  <c r="H1567" i="1" s="1"/>
  <c r="C1566" i="1"/>
  <c r="H1566" i="1" s="1"/>
  <c r="C1564" i="1"/>
  <c r="H1564" i="1" s="1"/>
  <c r="G1563" i="1"/>
  <c r="C1563" i="1"/>
  <c r="H1563" i="1" s="1"/>
  <c r="C1562" i="1"/>
  <c r="H1562" i="1" s="1"/>
  <c r="G1561" i="1"/>
  <c r="C1561" i="1"/>
  <c r="H1561" i="1" s="1"/>
  <c r="C1560" i="1"/>
  <c r="H1560" i="1" s="1"/>
  <c r="G1559" i="1"/>
  <c r="C1559" i="1"/>
  <c r="H1559" i="1" s="1"/>
  <c r="C1558" i="1"/>
  <c r="H1558" i="1" s="1"/>
  <c r="G1557" i="1"/>
  <c r="C1557" i="1"/>
  <c r="H1557" i="1" s="1"/>
  <c r="C1556" i="1"/>
  <c r="H1556" i="1" s="1"/>
  <c r="G1555" i="1"/>
  <c r="C1555" i="1"/>
  <c r="H1555" i="1" s="1"/>
  <c r="C1554" i="1"/>
  <c r="H1554" i="1" s="1"/>
  <c r="G1553" i="1"/>
  <c r="C1553" i="1"/>
  <c r="H1553" i="1" s="1"/>
  <c r="C1552" i="1"/>
  <c r="H1552" i="1" s="1"/>
  <c r="C1551" i="1"/>
  <c r="H1551" i="1" s="1"/>
  <c r="C1550" i="1"/>
  <c r="H1550" i="1" s="1"/>
  <c r="G1549" i="1"/>
  <c r="C1549" i="1"/>
  <c r="H1549" i="1" s="1"/>
  <c r="C1548" i="1"/>
  <c r="H1548" i="1" s="1"/>
  <c r="G1547" i="1"/>
  <c r="C1547" i="1"/>
  <c r="H1547" i="1" s="1"/>
  <c r="C1546" i="1"/>
  <c r="H1546" i="1" s="1"/>
  <c r="G1545" i="1"/>
  <c r="C1545" i="1"/>
  <c r="H1545" i="1" s="1"/>
  <c r="C1544" i="1"/>
  <c r="H1544" i="1" s="1"/>
  <c r="G1543" i="1"/>
  <c r="C1543" i="1"/>
  <c r="H1543" i="1" s="1"/>
  <c r="C1542" i="1"/>
  <c r="H1542" i="1" s="1"/>
  <c r="G1541" i="1"/>
  <c r="C1541" i="1"/>
  <c r="H1541" i="1" s="1"/>
  <c r="C1540" i="1"/>
  <c r="H1540" i="1" s="1"/>
  <c r="G1539" i="1"/>
  <c r="C1539" i="1"/>
  <c r="H1539" i="1" s="1"/>
  <c r="C1538" i="1"/>
  <c r="H1538" i="1" s="1"/>
  <c r="G1537" i="1"/>
  <c r="C1537" i="1"/>
  <c r="H1537" i="1" s="1"/>
  <c r="C1536" i="1"/>
  <c r="H1536" i="1" s="1"/>
  <c r="G1535" i="1"/>
  <c r="C1535" i="1"/>
  <c r="H1535" i="1" s="1"/>
  <c r="C1534" i="1"/>
  <c r="H1534" i="1" s="1"/>
  <c r="G1533" i="1"/>
  <c r="C1533" i="1"/>
  <c r="H1533" i="1" s="1"/>
  <c r="C1532" i="1"/>
  <c r="H1532" i="1" s="1"/>
  <c r="C1531" i="1"/>
  <c r="H1531" i="1" s="1"/>
  <c r="C1530" i="1"/>
  <c r="H1530" i="1" s="1"/>
  <c r="G1529" i="1"/>
  <c r="C1529" i="1"/>
  <c r="H1529" i="1" s="1"/>
  <c r="C1528" i="1"/>
  <c r="H1528" i="1" s="1"/>
  <c r="G1527" i="1"/>
  <c r="C1527" i="1"/>
  <c r="H1527" i="1" s="1"/>
  <c r="C1526" i="1"/>
  <c r="H1526" i="1" s="1"/>
  <c r="G1525" i="1"/>
  <c r="C1525" i="1"/>
  <c r="H1525" i="1" s="1"/>
  <c r="C1524" i="1"/>
  <c r="H1524" i="1" s="1"/>
  <c r="G1523" i="1"/>
  <c r="C1523" i="1"/>
  <c r="H1523" i="1" s="1"/>
  <c r="C1522" i="1"/>
  <c r="H1522" i="1" s="1"/>
  <c r="G1521" i="1"/>
  <c r="C1521" i="1"/>
  <c r="H1521" i="1" s="1"/>
  <c r="C1520" i="1"/>
  <c r="H1520" i="1" s="1"/>
  <c r="G1519" i="1"/>
  <c r="C1519" i="1"/>
  <c r="H1519" i="1" s="1"/>
  <c r="C1516" i="1"/>
  <c r="H1516" i="1" s="1"/>
  <c r="C1515" i="1"/>
  <c r="H1515" i="1" s="1"/>
  <c r="C1514" i="1"/>
  <c r="H1514" i="1" s="1"/>
  <c r="G1513" i="1"/>
  <c r="C1513" i="1"/>
  <c r="H1513" i="1" s="1"/>
  <c r="C1512" i="1"/>
  <c r="H1512" i="1" s="1"/>
  <c r="C1511" i="1"/>
  <c r="H1511" i="1" s="1"/>
  <c r="C1510" i="1"/>
  <c r="H1510" i="1" s="1"/>
  <c r="G1509" i="1"/>
  <c r="C1509" i="1"/>
  <c r="H1509" i="1" s="1"/>
  <c r="C1508" i="1"/>
  <c r="H1508" i="1" s="1"/>
  <c r="C1507" i="1"/>
  <c r="H1507" i="1" s="1"/>
  <c r="C1506" i="1"/>
  <c r="H1506" i="1" s="1"/>
  <c r="G1505" i="1"/>
  <c r="C1505" i="1"/>
  <c r="H1505" i="1" s="1"/>
  <c r="C1504" i="1"/>
  <c r="H1504" i="1" s="1"/>
  <c r="C1503" i="1"/>
  <c r="H1503" i="1" s="1"/>
  <c r="C1502" i="1"/>
  <c r="H1502" i="1" s="1"/>
  <c r="C1501" i="1"/>
  <c r="H1501" i="1" s="1"/>
  <c r="C1500" i="1"/>
  <c r="H1500" i="1" s="1"/>
  <c r="C1498" i="1"/>
  <c r="H1498" i="1" s="1"/>
  <c r="G1497" i="1"/>
  <c r="C1497" i="1"/>
  <c r="H1497" i="1" s="1"/>
  <c r="C1496" i="1"/>
  <c r="H1496" i="1" s="1"/>
  <c r="G1495" i="1"/>
  <c r="C1495" i="1"/>
  <c r="H1495" i="1" s="1"/>
  <c r="C1494" i="1"/>
  <c r="H1494" i="1" s="1"/>
  <c r="G1493" i="1"/>
  <c r="C1493" i="1"/>
  <c r="H1493" i="1" s="1"/>
  <c r="C1492" i="1"/>
  <c r="H1492" i="1" s="1"/>
  <c r="C1491" i="1"/>
  <c r="H1491" i="1" s="1"/>
  <c r="C1490" i="1"/>
  <c r="H1490" i="1" s="1"/>
  <c r="G1489" i="1"/>
  <c r="C1489" i="1"/>
  <c r="H1489" i="1" s="1"/>
  <c r="C1488" i="1"/>
  <c r="H1488" i="1" s="1"/>
  <c r="G1487" i="1"/>
  <c r="C1487" i="1"/>
  <c r="H1487" i="1" s="1"/>
  <c r="C1486" i="1"/>
  <c r="H1486" i="1" s="1"/>
  <c r="G1485" i="1"/>
  <c r="C1485" i="1"/>
  <c r="H1485" i="1" s="1"/>
  <c r="C1484" i="1"/>
  <c r="H1484" i="1" s="1"/>
  <c r="C1482" i="1"/>
  <c r="H1482" i="1" s="1"/>
  <c r="C1480" i="1"/>
  <c r="D1479" i="1"/>
  <c r="C1479" i="1"/>
  <c r="G1479" i="1" s="1"/>
  <c r="D1478" i="1"/>
  <c r="C1478" i="1"/>
  <c r="G1478" i="1" s="1"/>
  <c r="D1477" i="1"/>
  <c r="C1477" i="1"/>
  <c r="G1477" i="1" s="1"/>
  <c r="D1476" i="1"/>
  <c r="C1476" i="1"/>
  <c r="G1476" i="1" s="1"/>
  <c r="D1475" i="1"/>
  <c r="C1475" i="1"/>
  <c r="G1475" i="1" s="1"/>
  <c r="D1474" i="1"/>
  <c r="C1474" i="1"/>
  <c r="G1474" i="1" s="1"/>
  <c r="D1473" i="1"/>
  <c r="C1473" i="1"/>
  <c r="G1473" i="1" s="1"/>
  <c r="D1472" i="1"/>
  <c r="C1472" i="1"/>
  <c r="G1472" i="1" s="1"/>
  <c r="D1471" i="1"/>
  <c r="C1471" i="1"/>
  <c r="G1471" i="1" s="1"/>
  <c r="D1470" i="1"/>
  <c r="C1470" i="1"/>
  <c r="G1470" i="1" s="1"/>
  <c r="D1469" i="1"/>
  <c r="C1469" i="1"/>
  <c r="G1469" i="1" s="1"/>
  <c r="D1468" i="1"/>
  <c r="C1468" i="1"/>
  <c r="G1468" i="1" s="1"/>
  <c r="D1467" i="1"/>
  <c r="C1467" i="1"/>
  <c r="G1467" i="1" s="1"/>
  <c r="D1466" i="1"/>
  <c r="C1466" i="1"/>
  <c r="G1466" i="1" s="1"/>
  <c r="D1465" i="1"/>
  <c r="C1465" i="1"/>
  <c r="G1465" i="1" s="1"/>
  <c r="D1464" i="1"/>
  <c r="C1464" i="1"/>
  <c r="G1464" i="1" s="1"/>
  <c r="D1463" i="1"/>
  <c r="C1463" i="1"/>
  <c r="G1463" i="1" s="1"/>
  <c r="D1462" i="1"/>
  <c r="C1462" i="1"/>
  <c r="G1462" i="1" s="1"/>
  <c r="D1461" i="1"/>
  <c r="C1461" i="1"/>
  <c r="G1461" i="1" s="1"/>
  <c r="D1460" i="1"/>
  <c r="C1460" i="1"/>
  <c r="G1460" i="1" s="1"/>
  <c r="D1459" i="1"/>
  <c r="C1459" i="1"/>
  <c r="G1459" i="1" s="1"/>
  <c r="D1458" i="1"/>
  <c r="C1458" i="1"/>
  <c r="G1458" i="1" s="1"/>
  <c r="D1457" i="1"/>
  <c r="C1457" i="1"/>
  <c r="D1456" i="1"/>
  <c r="J1456" i="1" s="1"/>
  <c r="C1456" i="1"/>
  <c r="G1456" i="1" s="1"/>
  <c r="D1455" i="1"/>
  <c r="C1455" i="1"/>
  <c r="G1455" i="1" s="1"/>
  <c r="D1454" i="1"/>
  <c r="C1454" i="1"/>
  <c r="G1454" i="1" s="1"/>
  <c r="D1453" i="1"/>
  <c r="C1453" i="1"/>
  <c r="G1453" i="1" s="1"/>
  <c r="D1452" i="1"/>
  <c r="J1452" i="1" s="1"/>
  <c r="C1452" i="1"/>
  <c r="G1452" i="1" s="1"/>
  <c r="D1451" i="1"/>
  <c r="J1451" i="1" s="1"/>
  <c r="C1451" i="1"/>
  <c r="G1451" i="1" s="1"/>
  <c r="D1450" i="1"/>
  <c r="J1450" i="1" s="1"/>
  <c r="C1450" i="1"/>
  <c r="G1450" i="1" s="1"/>
  <c r="D1449" i="1"/>
  <c r="J1449" i="1" s="1"/>
  <c r="C1449" i="1"/>
  <c r="G1449" i="1" s="1"/>
  <c r="D1448" i="1"/>
  <c r="J1448" i="1" s="1"/>
  <c r="C1448" i="1"/>
  <c r="G1448" i="1" s="1"/>
  <c r="D1447" i="1"/>
  <c r="J1447" i="1" s="1"/>
  <c r="C1447" i="1"/>
  <c r="G1447" i="1" s="1"/>
  <c r="D1446" i="1"/>
  <c r="J1446" i="1" s="1"/>
  <c r="C1446" i="1"/>
  <c r="G1446" i="1" s="1"/>
  <c r="D1445" i="1"/>
  <c r="C1445" i="1"/>
  <c r="J1445" i="1" s="1"/>
  <c r="D1444" i="1"/>
  <c r="C1444" i="1"/>
  <c r="G1444" i="1" s="1"/>
  <c r="D1443" i="1"/>
  <c r="C1443" i="1"/>
  <c r="G1443" i="1" s="1"/>
  <c r="D1442" i="1"/>
  <c r="C1442" i="1"/>
  <c r="G1442" i="1" s="1"/>
  <c r="D1441" i="1"/>
  <c r="C1441" i="1"/>
  <c r="G1441" i="1" s="1"/>
  <c r="D1440" i="1"/>
  <c r="C1440" i="1"/>
  <c r="G1440" i="1" s="1"/>
  <c r="D1439" i="1"/>
  <c r="C1439" i="1"/>
  <c r="G1439" i="1" s="1"/>
  <c r="D1438" i="1"/>
  <c r="C1438" i="1"/>
  <c r="G1438" i="1" s="1"/>
  <c r="D1437" i="1"/>
  <c r="C1437" i="1"/>
  <c r="G1437" i="1" s="1"/>
  <c r="D1436" i="1"/>
  <c r="C1436" i="1"/>
  <c r="G1436" i="1" s="1"/>
  <c r="D1434" i="1"/>
  <c r="C1434" i="1"/>
  <c r="G1434" i="1" s="1"/>
  <c r="D1433" i="1"/>
  <c r="C1433" i="1"/>
  <c r="G1433" i="1" s="1"/>
  <c r="D1432" i="1"/>
  <c r="C1432" i="1"/>
  <c r="G1432" i="1" s="1"/>
  <c r="D1431" i="1"/>
  <c r="C1431" i="1"/>
  <c r="G1431" i="1" s="1"/>
  <c r="D1430" i="1"/>
  <c r="C1430" i="1"/>
  <c r="G1430" i="1" s="1"/>
  <c r="D1429" i="1"/>
  <c r="C1429" i="1"/>
  <c r="G1429" i="1" s="1"/>
  <c r="D1428" i="1"/>
  <c r="C1428" i="1"/>
  <c r="G1428" i="1" s="1"/>
  <c r="D1427" i="1"/>
  <c r="C1427" i="1"/>
  <c r="G1427" i="1" s="1"/>
  <c r="D1426" i="1"/>
  <c r="C1426" i="1"/>
  <c r="G1426" i="1" s="1"/>
  <c r="D1425" i="1"/>
  <c r="C1425" i="1"/>
  <c r="G1425" i="1" s="1"/>
  <c r="D1424" i="1"/>
  <c r="C1424" i="1"/>
  <c r="G1424" i="1" s="1"/>
  <c r="D1423" i="1"/>
  <c r="D1422" i="1"/>
  <c r="C1422" i="1"/>
  <c r="G1422" i="1" s="1"/>
  <c r="D1421" i="1"/>
  <c r="C1421" i="1"/>
  <c r="G1421" i="1" s="1"/>
  <c r="D1420" i="1"/>
  <c r="C1420" i="1"/>
  <c r="G1420" i="1" s="1"/>
  <c r="D1419" i="1"/>
  <c r="C1419" i="1"/>
  <c r="G1419" i="1" s="1"/>
  <c r="D1418" i="1"/>
  <c r="C1418" i="1"/>
  <c r="G1418" i="1" s="1"/>
  <c r="D1417" i="1"/>
  <c r="C1417" i="1"/>
  <c r="D1416" i="1"/>
  <c r="C1416" i="1"/>
  <c r="D1415" i="1"/>
  <c r="C1415" i="1"/>
  <c r="G1415" i="1" s="1"/>
  <c r="D1414" i="1"/>
  <c r="C1414" i="1"/>
  <c r="G1414" i="1" s="1"/>
  <c r="D1413" i="1"/>
  <c r="C1413" i="1"/>
  <c r="G1413" i="1" s="1"/>
  <c r="D1412" i="1"/>
  <c r="C1412" i="1"/>
  <c r="G1412" i="1" s="1"/>
  <c r="D1411" i="1"/>
  <c r="C1411" i="1"/>
  <c r="D1410" i="1"/>
  <c r="C1410" i="1"/>
  <c r="D1409" i="1"/>
  <c r="D1407" i="1"/>
  <c r="C1407" i="1"/>
  <c r="D1406" i="1"/>
  <c r="C1406" i="1"/>
  <c r="G1406" i="1" s="1"/>
  <c r="D1405" i="1"/>
  <c r="C1405" i="1"/>
  <c r="D1404" i="1"/>
  <c r="C1404" i="1"/>
  <c r="G1404" i="1" s="1"/>
  <c r="D1403" i="1"/>
  <c r="C1403" i="1"/>
  <c r="D1402" i="1"/>
  <c r="C1402" i="1"/>
  <c r="D1400" i="1"/>
  <c r="C1400" i="1"/>
  <c r="G1400" i="1" s="1"/>
  <c r="D1399" i="1"/>
  <c r="C1399" i="1"/>
  <c r="G1399" i="1" s="1"/>
  <c r="D1398" i="1"/>
  <c r="C1398" i="1"/>
  <c r="G1398" i="1" s="1"/>
  <c r="D1397" i="1"/>
  <c r="C1397" i="1"/>
  <c r="G1397" i="1" s="1"/>
  <c r="D1396" i="1"/>
  <c r="C1396" i="1"/>
  <c r="G1396" i="1" s="1"/>
  <c r="D1395" i="1"/>
  <c r="C1395" i="1"/>
  <c r="G1395" i="1" s="1"/>
  <c r="D1394" i="1"/>
  <c r="C1394" i="1"/>
  <c r="G1394" i="1" s="1"/>
  <c r="D1393" i="1"/>
  <c r="C1393" i="1"/>
  <c r="G1393" i="1" s="1"/>
  <c r="D1392" i="1"/>
  <c r="C1392" i="1"/>
  <c r="G1392" i="1" s="1"/>
  <c r="D1391" i="1"/>
  <c r="C1391" i="1"/>
  <c r="G1391" i="1" s="1"/>
  <c r="D1390" i="1"/>
  <c r="C1390" i="1"/>
  <c r="G1390" i="1" s="1"/>
  <c r="D1389" i="1"/>
  <c r="C1389" i="1"/>
  <c r="G1389" i="1" s="1"/>
  <c r="D1388" i="1"/>
  <c r="C1388" i="1"/>
  <c r="G1388" i="1" s="1"/>
  <c r="D1387" i="1"/>
  <c r="C1387" i="1"/>
  <c r="G1387" i="1" s="1"/>
  <c r="D1386" i="1"/>
  <c r="C1386" i="1"/>
  <c r="G1386" i="1" s="1"/>
  <c r="D1385" i="1"/>
  <c r="C1385" i="1"/>
  <c r="G1385" i="1" s="1"/>
  <c r="D1384" i="1"/>
  <c r="C1384" i="1"/>
  <c r="G1384" i="1" s="1"/>
  <c r="D1383" i="1"/>
  <c r="C1383" i="1"/>
  <c r="G1383" i="1" s="1"/>
  <c r="D1382" i="1"/>
  <c r="C1382" i="1"/>
  <c r="G1382" i="1" s="1"/>
  <c r="D1381" i="1"/>
  <c r="C1381" i="1"/>
  <c r="G1381" i="1" s="1"/>
  <c r="D1380" i="1"/>
  <c r="C1380" i="1"/>
  <c r="D1379" i="1"/>
  <c r="C1379" i="1"/>
  <c r="G1379" i="1" s="1"/>
  <c r="D1378" i="1"/>
  <c r="C1378" i="1"/>
  <c r="G1378" i="1" s="1"/>
  <c r="D1377" i="1"/>
  <c r="C1377" i="1"/>
  <c r="G1377" i="1" s="1"/>
  <c r="D1376" i="1"/>
  <c r="D1375" i="1"/>
  <c r="C1375" i="1"/>
  <c r="D1374" i="1"/>
  <c r="C1374" i="1"/>
  <c r="G1374" i="1" s="1"/>
  <c r="D1373" i="1"/>
  <c r="C1373" i="1"/>
  <c r="G1373" i="1" s="1"/>
  <c r="D1372" i="1"/>
  <c r="C1372" i="1"/>
  <c r="G1372" i="1" s="1"/>
  <c r="D1371" i="1"/>
  <c r="C1371" i="1"/>
  <c r="G1371" i="1" s="1"/>
  <c r="D1370" i="1"/>
  <c r="C1370" i="1"/>
  <c r="G1370" i="1" s="1"/>
  <c r="D1369" i="1"/>
  <c r="D1368" i="1"/>
  <c r="C1368" i="1"/>
  <c r="G1368" i="1" s="1"/>
  <c r="D1367" i="1"/>
  <c r="C1367" i="1"/>
  <c r="G1367" i="1" s="1"/>
  <c r="D1366" i="1"/>
  <c r="C1366" i="1"/>
  <c r="G1366" i="1" s="1"/>
  <c r="D1365" i="1"/>
  <c r="C1365" i="1"/>
  <c r="G1365" i="1" s="1"/>
  <c r="D1364" i="1"/>
  <c r="C1364" i="1"/>
  <c r="G1364" i="1" s="1"/>
  <c r="D1363" i="1"/>
  <c r="C1363" i="1"/>
  <c r="G1363" i="1" s="1"/>
  <c r="D1362" i="1"/>
  <c r="C1362" i="1"/>
  <c r="G1362" i="1" s="1"/>
  <c r="D1361" i="1"/>
  <c r="C1361" i="1"/>
  <c r="G1361" i="1" s="1"/>
  <c r="D1360" i="1"/>
  <c r="C1360" i="1"/>
  <c r="G1360" i="1" s="1"/>
  <c r="D1359" i="1"/>
  <c r="C1359" i="1"/>
  <c r="G1359" i="1" s="1"/>
  <c r="D1358" i="1"/>
  <c r="C1358" i="1"/>
  <c r="G1358" i="1" s="1"/>
  <c r="D1357" i="1"/>
  <c r="C1357" i="1"/>
  <c r="G1357" i="1" s="1"/>
  <c r="D1356" i="1"/>
  <c r="C1356" i="1"/>
  <c r="G1356" i="1" s="1"/>
  <c r="D1355" i="1"/>
  <c r="D1354" i="1"/>
  <c r="C1354" i="1"/>
  <c r="G1354" i="1" s="1"/>
  <c r="D1353" i="1"/>
  <c r="C1353" i="1"/>
  <c r="G1353" i="1" s="1"/>
  <c r="D1352" i="1"/>
  <c r="C1352" i="1"/>
  <c r="G1352" i="1" s="1"/>
  <c r="D1351" i="1"/>
  <c r="C1351" i="1"/>
  <c r="G1351" i="1" s="1"/>
  <c r="D1350" i="1"/>
  <c r="C1350" i="1"/>
  <c r="G1350" i="1" s="1"/>
  <c r="D1349" i="1"/>
  <c r="C1349" i="1"/>
  <c r="D1348" i="1"/>
  <c r="D1347" i="1"/>
  <c r="C1347" i="1"/>
  <c r="G1347" i="1" s="1"/>
  <c r="D1346" i="1"/>
  <c r="C1346" i="1"/>
  <c r="G1346" i="1" s="1"/>
  <c r="D1345" i="1"/>
  <c r="C1345" i="1"/>
  <c r="G1345" i="1" s="1"/>
  <c r="D1344" i="1"/>
  <c r="C1344" i="1"/>
  <c r="G1344" i="1" s="1"/>
  <c r="D1343" i="1"/>
  <c r="C1343" i="1"/>
  <c r="G1343" i="1" s="1"/>
  <c r="D1342" i="1"/>
  <c r="C1342" i="1"/>
  <c r="G1342" i="1" s="1"/>
  <c r="D1341" i="1"/>
  <c r="C1341" i="1"/>
  <c r="G1341" i="1" s="1"/>
  <c r="D1340" i="1"/>
  <c r="C1340" i="1"/>
  <c r="G1340" i="1" s="1"/>
  <c r="D1339" i="1"/>
  <c r="C1339" i="1"/>
  <c r="G1339" i="1" s="1"/>
  <c r="D1338" i="1"/>
  <c r="C1338" i="1"/>
  <c r="G1338" i="1" s="1"/>
  <c r="D1337" i="1"/>
  <c r="C1337" i="1"/>
  <c r="G1337" i="1" s="1"/>
  <c r="D1336" i="1"/>
  <c r="C1336" i="1"/>
  <c r="G1336" i="1" s="1"/>
  <c r="D1335" i="1"/>
  <c r="C1335" i="1"/>
  <c r="G1335" i="1" s="1"/>
  <c r="D1334" i="1"/>
  <c r="C1334" i="1"/>
  <c r="G1334" i="1" s="1"/>
  <c r="D1333" i="1"/>
  <c r="C1333" i="1"/>
  <c r="G1333" i="1" s="1"/>
  <c r="D1332" i="1"/>
  <c r="C1332" i="1"/>
  <c r="G1332" i="1" s="1"/>
  <c r="D1331" i="1"/>
  <c r="C1331" i="1"/>
  <c r="G1331" i="1" s="1"/>
  <c r="D1330" i="1"/>
  <c r="D1329" i="1"/>
  <c r="D1328" i="1"/>
  <c r="C1328" i="1"/>
  <c r="G1328" i="1" s="1"/>
  <c r="D1327" i="1"/>
  <c r="C1327" i="1"/>
  <c r="G1327" i="1" s="1"/>
  <c r="D1326" i="1"/>
  <c r="C1326" i="1"/>
  <c r="G1326" i="1" s="1"/>
  <c r="D1325" i="1"/>
  <c r="C1325" i="1"/>
  <c r="G1325" i="1" s="1"/>
  <c r="D1324" i="1"/>
  <c r="C1324" i="1"/>
  <c r="G1324" i="1" s="1"/>
  <c r="D1323" i="1"/>
  <c r="C1323" i="1"/>
  <c r="G1323" i="1" s="1"/>
  <c r="D1322" i="1"/>
  <c r="D1321" i="1"/>
  <c r="C1321" i="1"/>
  <c r="G1321" i="1" s="1"/>
  <c r="D1320" i="1"/>
  <c r="C1320" i="1"/>
  <c r="G1320" i="1" s="1"/>
  <c r="D1319" i="1"/>
  <c r="C1319" i="1"/>
  <c r="G1319" i="1" s="1"/>
  <c r="D1318" i="1"/>
  <c r="C1318" i="1"/>
  <c r="G1318" i="1" s="1"/>
  <c r="D1317" i="1"/>
  <c r="C1317" i="1"/>
  <c r="G1317" i="1" s="1"/>
  <c r="D1316" i="1"/>
  <c r="C1316" i="1"/>
  <c r="G1316" i="1" s="1"/>
  <c r="D1315" i="1"/>
  <c r="C1315" i="1"/>
  <c r="G1315" i="1" s="1"/>
  <c r="D1314" i="1"/>
  <c r="C1314" i="1"/>
  <c r="G1314" i="1" s="1"/>
  <c r="D1313" i="1"/>
  <c r="C1313" i="1"/>
  <c r="G1313" i="1" s="1"/>
  <c r="D1312" i="1"/>
  <c r="C1312" i="1"/>
  <c r="G1312" i="1" s="1"/>
  <c r="D1311" i="1"/>
  <c r="C1311" i="1"/>
  <c r="G1311" i="1" s="1"/>
  <c r="D1310" i="1"/>
  <c r="C1310" i="1"/>
  <c r="D1309" i="1"/>
  <c r="C1309" i="1"/>
  <c r="G1309" i="1" s="1"/>
  <c r="D1308" i="1"/>
  <c r="C1308" i="1"/>
  <c r="D1307" i="1"/>
  <c r="C1307" i="1"/>
  <c r="D1306" i="1"/>
  <c r="C1306" i="1"/>
  <c r="G1306" i="1" s="1"/>
  <c r="D1305" i="1"/>
  <c r="C1305" i="1"/>
  <c r="G1305" i="1" s="1"/>
  <c r="D1304" i="1"/>
  <c r="C1304" i="1"/>
  <c r="G1304" i="1" s="1"/>
  <c r="D1303" i="1"/>
  <c r="C1303" i="1"/>
  <c r="G1303" i="1" s="1"/>
  <c r="D1302" i="1"/>
  <c r="C1302" i="1"/>
  <c r="D1301" i="1"/>
  <c r="C1301" i="1"/>
  <c r="G1301" i="1" s="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G1264" i="1" s="1"/>
  <c r="D1263" i="1"/>
  <c r="C1263" i="1"/>
  <c r="G1263" i="1" s="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D1239" i="1"/>
  <c r="C1239" i="1"/>
  <c r="G1239" i="1" s="1"/>
  <c r="D1238" i="1"/>
  <c r="C1238" i="1"/>
  <c r="D1237" i="1"/>
  <c r="C1237" i="1"/>
  <c r="D1236" i="1"/>
  <c r="C1236" i="1"/>
  <c r="D1235" i="1"/>
  <c r="D1234" i="1"/>
  <c r="C1234" i="1"/>
  <c r="G1234" i="1" s="1"/>
  <c r="D1233" i="1"/>
  <c r="C1233" i="1"/>
  <c r="G1233" i="1" s="1"/>
  <c r="D1232" i="1"/>
  <c r="C1232" i="1"/>
  <c r="G1232" i="1" s="1"/>
  <c r="D1231" i="1"/>
  <c r="C1231" i="1"/>
  <c r="G1231" i="1" s="1"/>
  <c r="D1230" i="1"/>
  <c r="C1230" i="1"/>
  <c r="G1230" i="1" s="1"/>
  <c r="D1229" i="1"/>
  <c r="C1229" i="1"/>
  <c r="G1229" i="1" s="1"/>
  <c r="D1228" i="1"/>
  <c r="C1228" i="1"/>
  <c r="G1228" i="1" s="1"/>
  <c r="D1227" i="1"/>
  <c r="C1227" i="1"/>
  <c r="G1227" i="1" s="1"/>
  <c r="D1226" i="1"/>
  <c r="C1226" i="1"/>
  <c r="G1226" i="1" s="1"/>
  <c r="D1225" i="1"/>
  <c r="C1225" i="1"/>
  <c r="G1225" i="1" s="1"/>
  <c r="D1224" i="1"/>
  <c r="C1224" i="1"/>
  <c r="G1224" i="1" s="1"/>
  <c r="D1221" i="1"/>
  <c r="C1221" i="1"/>
  <c r="G1221" i="1" s="1"/>
  <c r="D1220" i="1"/>
  <c r="C1220" i="1"/>
  <c r="G1220" i="1" s="1"/>
  <c r="D1219" i="1"/>
  <c r="C1219" i="1"/>
  <c r="G1219" i="1" s="1"/>
  <c r="D1218" i="1"/>
  <c r="C1218" i="1"/>
  <c r="G1218" i="1" s="1"/>
  <c r="D1217" i="1"/>
  <c r="C1217" i="1"/>
  <c r="G1217" i="1" s="1"/>
  <c r="D1216" i="1"/>
  <c r="C1216" i="1"/>
  <c r="G1216" i="1" s="1"/>
  <c r="D1215" i="1"/>
  <c r="D1213" i="1"/>
  <c r="C1213" i="1"/>
  <c r="G1213" i="1" s="1"/>
  <c r="D1212" i="1"/>
  <c r="C1212" i="1"/>
  <c r="G1212" i="1" s="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G1189" i="1" s="1"/>
  <c r="D1188" i="1"/>
  <c r="C1188" i="1"/>
  <c r="G1188" i="1" s="1"/>
  <c r="D1187" i="1"/>
  <c r="C1187" i="1"/>
  <c r="G1187" i="1" s="1"/>
  <c r="D1186" i="1"/>
  <c r="C1186" i="1"/>
  <c r="G1186" i="1" s="1"/>
  <c r="D1185" i="1"/>
  <c r="C1185" i="1"/>
  <c r="G1185" i="1" s="1"/>
  <c r="D1184" i="1"/>
  <c r="C1184" i="1"/>
  <c r="G1184" i="1" s="1"/>
  <c r="D1183" i="1"/>
  <c r="D1182" i="1"/>
  <c r="C1182" i="1"/>
  <c r="G1182" i="1" s="1"/>
  <c r="D1181" i="1"/>
  <c r="C1181" i="1"/>
  <c r="G1181" i="1" s="1"/>
  <c r="D1180" i="1"/>
  <c r="C1180" i="1"/>
  <c r="G1180"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C1167" i="1"/>
  <c r="G1167" i="1" s="1"/>
  <c r="D1166" i="1"/>
  <c r="C1166" i="1"/>
  <c r="D1165" i="1"/>
  <c r="C1165" i="1"/>
  <c r="G1165" i="1" s="1"/>
  <c r="D1164" i="1"/>
  <c r="C1164" i="1"/>
  <c r="G1164" i="1" s="1"/>
  <c r="D1163" i="1"/>
  <c r="C1163" i="1"/>
  <c r="D1162" i="1"/>
  <c r="C1162" i="1"/>
  <c r="G1162" i="1" s="1"/>
  <c r="D1161" i="1"/>
  <c r="C1161" i="1"/>
  <c r="G1161" i="1" s="1"/>
  <c r="D1160" i="1"/>
  <c r="C1160" i="1"/>
  <c r="D1159" i="1"/>
  <c r="C1159" i="1"/>
  <c r="G1159" i="1" s="1"/>
  <c r="D1158" i="1"/>
  <c r="C1158" i="1"/>
  <c r="D1157" i="1"/>
  <c r="C1157" i="1"/>
  <c r="D1156" i="1"/>
  <c r="C1156" i="1"/>
  <c r="D1155" i="1"/>
  <c r="C1155" i="1"/>
  <c r="D1154" i="1"/>
  <c r="C1154"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D1140" i="1"/>
  <c r="C1140" i="1"/>
  <c r="H1140" i="1" s="1"/>
  <c r="D1139" i="1"/>
  <c r="C1139" i="1"/>
  <c r="H1139" i="1" s="1"/>
  <c r="D1138" i="1"/>
  <c r="C1138" i="1"/>
  <c r="H1138" i="1" s="1"/>
  <c r="D1137" i="1"/>
  <c r="C1137" i="1"/>
  <c r="D1136" i="1"/>
  <c r="C1136" i="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C1113" i="1"/>
  <c r="C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D1034" i="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C1007" i="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D997" i="1"/>
  <c r="C997" i="1"/>
  <c r="D996" i="1"/>
  <c r="C996" i="1"/>
  <c r="H996" i="1" s="1"/>
  <c r="D995" i="1"/>
  <c r="C995" i="1"/>
  <c r="H995" i="1" s="1"/>
  <c r="D994" i="1"/>
  <c r="C994" i="1"/>
  <c r="H994" i="1" s="1"/>
  <c r="D993" i="1"/>
  <c r="C993" i="1"/>
  <c r="H993" i="1" s="1"/>
  <c r="D992" i="1"/>
  <c r="C992" i="1"/>
  <c r="H992" i="1" s="1"/>
  <c r="D989" i="1"/>
  <c r="C989" i="1"/>
  <c r="H989" i="1" s="1"/>
  <c r="D988" i="1"/>
  <c r="C988" i="1"/>
  <c r="H988" i="1" s="1"/>
  <c r="D987" i="1"/>
  <c r="C987" i="1"/>
  <c r="H987"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D717" i="1"/>
  <c r="C717" i="1"/>
  <c r="H717" i="1" s="1"/>
  <c r="D716" i="1"/>
  <c r="C716" i="1"/>
  <c r="H716" i="1" s="1"/>
  <c r="D715" i="1"/>
  <c r="C715" i="1"/>
  <c r="D714" i="1"/>
  <c r="C714" i="1"/>
  <c r="D713" i="1"/>
  <c r="C713" i="1"/>
  <c r="D712" i="1"/>
  <c r="C712" i="1"/>
  <c r="H712" i="1" s="1"/>
  <c r="D711" i="1"/>
  <c r="C711" i="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D690" i="1"/>
  <c r="C690" i="1"/>
  <c r="H690" i="1" s="1"/>
  <c r="D689" i="1"/>
  <c r="C689" i="1"/>
  <c r="H689" i="1" s="1"/>
  <c r="D688" i="1"/>
  <c r="C688" i="1"/>
  <c r="H688" i="1" s="1"/>
  <c r="D687" i="1"/>
  <c r="C687" i="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D658" i="1"/>
  <c r="C658" i="1"/>
  <c r="D657" i="1"/>
  <c r="C657" i="1"/>
  <c r="H657" i="1" s="1"/>
  <c r="D656" i="1"/>
  <c r="C656" i="1"/>
  <c r="H656" i="1" s="1"/>
  <c r="D655" i="1"/>
  <c r="C655" i="1"/>
  <c r="D654" i="1"/>
  <c r="C654" i="1"/>
  <c r="D653" i="1"/>
  <c r="C653" i="1"/>
  <c r="H653" i="1" s="1"/>
  <c r="D652" i="1"/>
  <c r="C652" i="1"/>
  <c r="H652" i="1" s="1"/>
  <c r="D651" i="1"/>
  <c r="C651" i="1"/>
  <c r="H651" i="1" s="1"/>
  <c r="D650" i="1"/>
  <c r="C650" i="1"/>
  <c r="H650" i="1" s="1"/>
  <c r="D649" i="1"/>
  <c r="C649" i="1"/>
  <c r="H649" i="1" s="1"/>
  <c r="D648" i="1"/>
  <c r="C648" i="1"/>
  <c r="D647" i="1"/>
  <c r="C647" i="1"/>
  <c r="H647" i="1" s="1"/>
  <c r="D646" i="1"/>
  <c r="C646" i="1"/>
  <c r="H646" i="1" s="1"/>
  <c r="C645" i="1"/>
  <c r="D644" i="1"/>
  <c r="C644" i="1"/>
  <c r="D643" i="1"/>
  <c r="C643" i="1"/>
  <c r="D642" i="1"/>
  <c r="C642" i="1"/>
  <c r="H642" i="1" s="1"/>
  <c r="D641" i="1"/>
  <c r="C641" i="1"/>
  <c r="H641" i="1" s="1"/>
  <c r="D637" i="1"/>
  <c r="C637" i="1"/>
  <c r="H637" i="1" s="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D504" i="1"/>
  <c r="H504" i="1" s="1"/>
  <c r="C504" i="1"/>
  <c r="G504" i="1" s="1"/>
  <c r="D503" i="1"/>
  <c r="H503" i="1" s="1"/>
  <c r="C503" i="1"/>
  <c r="G503" i="1" s="1"/>
  <c r="D502" i="1"/>
  <c r="C502" i="1"/>
  <c r="D501" i="1"/>
  <c r="C501" i="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G489" i="1" s="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D482" i="1"/>
  <c r="H482" i="1" s="1"/>
  <c r="C482" i="1"/>
  <c r="G482" i="1" s="1"/>
  <c r="D481" i="1"/>
  <c r="H481" i="1" s="1"/>
  <c r="C481" i="1"/>
  <c r="G481" i="1" s="1"/>
  <c r="D480" i="1"/>
  <c r="H480" i="1" s="1"/>
  <c r="C480" i="1"/>
  <c r="G480" i="1" s="1"/>
  <c r="D479" i="1"/>
  <c r="H479" i="1" s="1"/>
  <c r="C479" i="1"/>
  <c r="G479" i="1" s="1"/>
  <c r="D478" i="1"/>
  <c r="C478" i="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H466" i="1" s="1"/>
  <c r="C466" i="1"/>
  <c r="G466" i="1" s="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H453" i="1" s="1"/>
  <c r="C453" i="1"/>
  <c r="G453" i="1" s="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C422" i="1"/>
  <c r="D421" i="1"/>
  <c r="C421" i="1"/>
  <c r="D420" i="1"/>
  <c r="H420" i="1" s="1"/>
  <c r="C420" i="1"/>
  <c r="G420" i="1" s="1"/>
  <c r="D419" i="1"/>
  <c r="H419" i="1" s="1"/>
  <c r="C419" i="1"/>
  <c r="G419" i="1" s="1"/>
  <c r="D418" i="1"/>
  <c r="H418" i="1" s="1"/>
  <c r="C418" i="1"/>
  <c r="G418" i="1" s="1"/>
  <c r="D417" i="1"/>
  <c r="H417" i="1" s="1"/>
  <c r="C417" i="1"/>
  <c r="G417" i="1" s="1"/>
  <c r="D416" i="1"/>
  <c r="H416" i="1" s="1"/>
  <c r="C416" i="1"/>
  <c r="G416" i="1" s="1"/>
  <c r="D415" i="1"/>
  <c r="C415" i="1"/>
  <c r="D413" i="1"/>
  <c r="C413" i="1"/>
  <c r="G413" i="1" s="1"/>
  <c r="D412" i="1"/>
  <c r="H412" i="1" s="1"/>
  <c r="C412" i="1"/>
  <c r="G412" i="1" s="1"/>
  <c r="D411" i="1"/>
  <c r="H411" i="1" s="1"/>
  <c r="C411" i="1"/>
  <c r="G411" i="1" s="1"/>
  <c r="D406" i="1"/>
  <c r="H406" i="1" s="1"/>
  <c r="C406" i="1"/>
  <c r="G406" i="1" s="1"/>
  <c r="D405" i="1"/>
  <c r="H405" i="1" s="1"/>
  <c r="C405" i="1"/>
  <c r="G405" i="1" s="1"/>
  <c r="D404" i="1"/>
  <c r="H404" i="1" s="1"/>
  <c r="C404" i="1"/>
  <c r="G404" i="1" s="1"/>
  <c r="D402" i="1"/>
  <c r="D401" i="1"/>
  <c r="H401" i="1" s="1"/>
  <c r="C401" i="1"/>
  <c r="G401" i="1" s="1"/>
  <c r="D400" i="1"/>
  <c r="H400" i="1" s="1"/>
  <c r="C400" i="1"/>
  <c r="G400" i="1" s="1"/>
  <c r="D399" i="1"/>
  <c r="H399" i="1" s="1"/>
  <c r="C399" i="1"/>
  <c r="G399" i="1" s="1"/>
  <c r="D398" i="1"/>
  <c r="H398" i="1" s="1"/>
  <c r="C398" i="1"/>
  <c r="G398" i="1" s="1"/>
  <c r="D397" i="1"/>
  <c r="D396" i="1"/>
  <c r="H396" i="1" s="1"/>
  <c r="C396" i="1"/>
  <c r="G396" i="1" s="1"/>
  <c r="D395" i="1"/>
  <c r="H395" i="1" s="1"/>
  <c r="C395" i="1"/>
  <c r="G395" i="1" s="1"/>
  <c r="D394" i="1"/>
  <c r="H394" i="1" s="1"/>
  <c r="C394" i="1"/>
  <c r="G394" i="1" s="1"/>
  <c r="D393" i="1"/>
  <c r="H393" i="1" s="1"/>
  <c r="C393" i="1"/>
  <c r="G393" i="1" s="1"/>
  <c r="D392" i="1"/>
  <c r="H392" i="1" s="1"/>
  <c r="C392" i="1"/>
  <c r="G392" i="1" s="1"/>
  <c r="D391" i="1"/>
  <c r="H391" i="1" s="1"/>
  <c r="C391" i="1"/>
  <c r="G391" i="1" s="1"/>
  <c r="D390" i="1"/>
  <c r="H390" i="1" s="1"/>
  <c r="C390" i="1"/>
  <c r="D389" i="1"/>
  <c r="H389" i="1" s="1"/>
  <c r="C389" i="1"/>
  <c r="G389" i="1" s="1"/>
  <c r="D388" i="1"/>
  <c r="H388" i="1" s="1"/>
  <c r="C388" i="1"/>
  <c r="G388" i="1" s="1"/>
  <c r="D387" i="1"/>
  <c r="H387" i="1" s="1"/>
  <c r="C387" i="1"/>
  <c r="G387" i="1" s="1"/>
  <c r="D386" i="1"/>
  <c r="H386" i="1" s="1"/>
  <c r="C386" i="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H379" i="1" s="1"/>
  <c r="C379" i="1"/>
  <c r="G379" i="1" s="1"/>
  <c r="D378" i="1"/>
  <c r="H378" i="1" s="1"/>
  <c r="C378" i="1"/>
  <c r="G378" i="1" s="1"/>
  <c r="D377" i="1"/>
  <c r="H377" i="1" s="1"/>
  <c r="C377" i="1"/>
  <c r="G377" i="1" s="1"/>
  <c r="D376" i="1"/>
  <c r="H376" i="1" s="1"/>
  <c r="C376" i="1"/>
  <c r="G376" i="1" s="1"/>
  <c r="D375" i="1"/>
  <c r="H375" i="1" s="1"/>
  <c r="C375" i="1"/>
  <c r="G375" i="1" s="1"/>
  <c r="D374" i="1"/>
  <c r="H374" i="1" s="1"/>
  <c r="C374" i="1"/>
  <c r="D373" i="1"/>
  <c r="H373" i="1" s="1"/>
  <c r="C373" i="1"/>
  <c r="D372" i="1"/>
  <c r="H372" i="1" s="1"/>
  <c r="C372" i="1"/>
  <c r="G372" i="1" s="1"/>
  <c r="D371" i="1"/>
  <c r="H371" i="1" s="1"/>
  <c r="C371" i="1"/>
  <c r="D370" i="1"/>
  <c r="H370" i="1" s="1"/>
  <c r="C370" i="1"/>
  <c r="G370" i="1" s="1"/>
  <c r="D369" i="1"/>
  <c r="H369" i="1" s="1"/>
  <c r="C369" i="1"/>
  <c r="G369" i="1" s="1"/>
  <c r="D368" i="1"/>
  <c r="H368" i="1" s="1"/>
  <c r="C368" i="1"/>
  <c r="G368" i="1" s="1"/>
  <c r="D367" i="1"/>
  <c r="H367" i="1" s="1"/>
  <c r="C367" i="1"/>
  <c r="D366" i="1"/>
  <c r="H366" i="1" s="1"/>
  <c r="C366" i="1"/>
  <c r="G366" i="1" s="1"/>
  <c r="D365" i="1"/>
  <c r="H365" i="1" s="1"/>
  <c r="C365" i="1"/>
  <c r="G365" i="1" s="1"/>
  <c r="D364" i="1"/>
  <c r="H364" i="1" s="1"/>
  <c r="C364" i="1"/>
  <c r="D363" i="1"/>
  <c r="H363" i="1" s="1"/>
  <c r="C363" i="1"/>
  <c r="D362" i="1"/>
  <c r="H362" i="1" s="1"/>
  <c r="C362" i="1"/>
  <c r="D361" i="1"/>
  <c r="H361" i="1" s="1"/>
  <c r="C361" i="1"/>
  <c r="G361" i="1" s="1"/>
  <c r="D360" i="1"/>
  <c r="H360" i="1" s="1"/>
  <c r="C360" i="1"/>
  <c r="G360" i="1" s="1"/>
  <c r="D359" i="1"/>
  <c r="C359" i="1"/>
  <c r="D358" i="1"/>
  <c r="C358" i="1"/>
  <c r="D357" i="1"/>
  <c r="C357" i="1"/>
  <c r="G357" i="1" s="1"/>
  <c r="D356" i="1"/>
  <c r="H356" i="1" s="1"/>
  <c r="C356" i="1"/>
  <c r="G356" i="1" s="1"/>
  <c r="D355" i="1"/>
  <c r="H355" i="1" s="1"/>
  <c r="C355" i="1"/>
  <c r="G355" i="1" s="1"/>
  <c r="D354" i="1"/>
  <c r="H354" i="1" s="1"/>
  <c r="C354" i="1"/>
  <c r="G354" i="1" s="1"/>
  <c r="D353" i="1"/>
  <c r="H353" i="1" s="1"/>
  <c r="C353" i="1"/>
  <c r="G353" i="1" s="1"/>
  <c r="H352" i="1"/>
  <c r="D352" i="1"/>
  <c r="C352" i="1"/>
  <c r="G352" i="1" s="1"/>
  <c r="D351" i="1"/>
  <c r="D350" i="1"/>
  <c r="H350" i="1" s="1"/>
  <c r="C350" i="1"/>
  <c r="G350" i="1" s="1"/>
  <c r="D349" i="1"/>
  <c r="H349" i="1" s="1"/>
  <c r="C349" i="1"/>
  <c r="G349" i="1" s="1"/>
  <c r="D348" i="1"/>
  <c r="H348" i="1" s="1"/>
  <c r="C348" i="1"/>
  <c r="G348" i="1" s="1"/>
  <c r="D347" i="1"/>
  <c r="H347" i="1" s="1"/>
  <c r="C347" i="1"/>
  <c r="G347" i="1" s="1"/>
  <c r="D346" i="1"/>
  <c r="D345" i="1"/>
  <c r="D344" i="1"/>
  <c r="H344" i="1" s="1"/>
  <c r="C344" i="1"/>
  <c r="G344" i="1" s="1"/>
  <c r="D343" i="1"/>
  <c r="H343" i="1" s="1"/>
  <c r="C343" i="1"/>
  <c r="G343" i="1" s="1"/>
  <c r="D342" i="1"/>
  <c r="H342" i="1" s="1"/>
  <c r="C342" i="1"/>
  <c r="G342" i="1" s="1"/>
  <c r="H341" i="1"/>
  <c r="D341" i="1"/>
  <c r="C341" i="1"/>
  <c r="G341" i="1" s="1"/>
  <c r="D340" i="1"/>
  <c r="H340" i="1" s="1"/>
  <c r="C340" i="1"/>
  <c r="G340" i="1" s="1"/>
  <c r="D339" i="1"/>
  <c r="H339" i="1" s="1"/>
  <c r="C339" i="1"/>
  <c r="G339" i="1" s="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H319" i="1"/>
  <c r="D319" i="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H311" i="1"/>
  <c r="D311" i="1"/>
  <c r="C311" i="1"/>
  <c r="G311" i="1" s="1"/>
  <c r="D310" i="1"/>
  <c r="H310" i="1" s="1"/>
  <c r="C310" i="1"/>
  <c r="G310" i="1" s="1"/>
  <c r="D309" i="1"/>
  <c r="H309" i="1" s="1"/>
  <c r="C309" i="1"/>
  <c r="G309" i="1" s="1"/>
  <c r="D308" i="1"/>
  <c r="H308" i="1" s="1"/>
  <c r="C308" i="1"/>
  <c r="G308" i="1" s="1"/>
  <c r="D307" i="1"/>
  <c r="H307" i="1" s="1"/>
  <c r="C307" i="1"/>
  <c r="G307" i="1" s="1"/>
  <c r="D306" i="1"/>
  <c r="H306" i="1" s="1"/>
  <c r="C306" i="1"/>
  <c r="G306" i="1" s="1"/>
  <c r="D305" i="1"/>
  <c r="H305" i="1" s="1"/>
  <c r="C305" i="1"/>
  <c r="G305" i="1" s="1"/>
  <c r="H304" i="1"/>
  <c r="D304" i="1"/>
  <c r="C304" i="1"/>
  <c r="G304" i="1" s="1"/>
  <c r="D303" i="1"/>
  <c r="H303" i="1" s="1"/>
  <c r="C303" i="1"/>
  <c r="G303" i="1" s="1"/>
  <c r="D302" i="1"/>
  <c r="H302" i="1" s="1"/>
  <c r="C302" i="1"/>
  <c r="G302" i="1" s="1"/>
  <c r="D301" i="1"/>
  <c r="H301" i="1" s="1"/>
  <c r="C301" i="1"/>
  <c r="G301" i="1" s="1"/>
  <c r="H300" i="1"/>
  <c r="D300" i="1"/>
  <c r="C300" i="1"/>
  <c r="G300" i="1" s="1"/>
  <c r="D299" i="1"/>
  <c r="H299" i="1" s="1"/>
  <c r="C299" i="1"/>
  <c r="G299" i="1" s="1"/>
  <c r="D298" i="1"/>
  <c r="H298" i="1" s="1"/>
  <c r="C298" i="1"/>
  <c r="G298" i="1" s="1"/>
  <c r="D297" i="1"/>
  <c r="H297" i="1" s="1"/>
  <c r="C297" i="1"/>
  <c r="G297" i="1" s="1"/>
  <c r="D296" i="1"/>
  <c r="H296" i="1" s="1"/>
  <c r="C296" i="1"/>
  <c r="G296" i="1" s="1"/>
  <c r="D295" i="1"/>
  <c r="D294" i="1"/>
  <c r="D293" i="1"/>
  <c r="D292" i="1"/>
  <c r="H292" i="1" s="1"/>
  <c r="C292" i="1"/>
  <c r="G292" i="1" s="1"/>
  <c r="D291" i="1"/>
  <c r="H291" i="1" s="1"/>
  <c r="C291" i="1"/>
  <c r="G291" i="1" s="1"/>
  <c r="D290" i="1"/>
  <c r="H290" i="1" s="1"/>
  <c r="C290" i="1"/>
  <c r="G290" i="1" s="1"/>
  <c r="D289" i="1"/>
  <c r="H289" i="1" s="1"/>
  <c r="C289" i="1"/>
  <c r="G289" i="1" s="1"/>
  <c r="D288" i="1"/>
  <c r="C288" i="1"/>
  <c r="G288" i="1" s="1"/>
  <c r="D284" i="1"/>
  <c r="H284" i="1" s="1"/>
  <c r="C284" i="1"/>
  <c r="G284" i="1" s="1"/>
  <c r="H283" i="1"/>
  <c r="D283" i="1"/>
  <c r="C283" i="1"/>
  <c r="G283" i="1" s="1"/>
  <c r="D282" i="1"/>
  <c r="H282" i="1" s="1"/>
  <c r="C282" i="1"/>
  <c r="G282" i="1" s="1"/>
  <c r="D281" i="1"/>
  <c r="H281" i="1" s="1"/>
  <c r="C281" i="1"/>
  <c r="G281" i="1" s="1"/>
  <c r="H280" i="1"/>
  <c r="D280" i="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C265" i="1"/>
  <c r="G265" i="1" s="1"/>
  <c r="D264" i="1"/>
  <c r="C264" i="1"/>
  <c r="G264" i="1" s="1"/>
  <c r="D263" i="1"/>
  <c r="H263" i="1" s="1"/>
  <c r="C263" i="1"/>
  <c r="G263" i="1" s="1"/>
  <c r="D262" i="1"/>
  <c r="H262" i="1" s="1"/>
  <c r="C262" i="1"/>
  <c r="G262" i="1" s="1"/>
  <c r="D261" i="1"/>
  <c r="C261" i="1"/>
  <c r="D260" i="1"/>
  <c r="C260" i="1"/>
  <c r="D258" i="1"/>
  <c r="H258" i="1" s="1"/>
  <c r="C258" i="1"/>
  <c r="G258" i="1" s="1"/>
  <c r="D257" i="1"/>
  <c r="C257" i="1"/>
  <c r="D256" i="1"/>
  <c r="C256" i="1"/>
  <c r="D255" i="1"/>
  <c r="C255" i="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7" i="1"/>
  <c r="H247" i="1" s="1"/>
  <c r="C247" i="1"/>
  <c r="G247" i="1" s="1"/>
  <c r="D246" i="1"/>
  <c r="H246" i="1" s="1"/>
  <c r="C246" i="1"/>
  <c r="G246" i="1" s="1"/>
  <c r="D245" i="1"/>
  <c r="H245" i="1" s="1"/>
  <c r="C245" i="1"/>
  <c r="D244" i="1"/>
  <c r="H244" i="1" s="1"/>
  <c r="C244" i="1"/>
  <c r="D243" i="1"/>
  <c r="H243" i="1" s="1"/>
  <c r="C243" i="1"/>
  <c r="D242" i="1"/>
  <c r="H242" i="1" s="1"/>
  <c r="C242" i="1"/>
  <c r="G242" i="1" s="1"/>
  <c r="D241" i="1"/>
  <c r="H241" i="1" s="1"/>
  <c r="C241" i="1"/>
  <c r="G241" i="1" s="1"/>
  <c r="H240" i="1"/>
  <c r="D240" i="1"/>
  <c r="C240" i="1"/>
  <c r="G240" i="1" s="1"/>
  <c r="D239" i="1"/>
  <c r="H239" i="1" s="1"/>
  <c r="C239" i="1"/>
  <c r="G239" i="1" s="1"/>
  <c r="D238" i="1"/>
  <c r="H238" i="1" s="1"/>
  <c r="C238" i="1"/>
  <c r="G238" i="1" s="1"/>
  <c r="D237" i="1"/>
  <c r="C237" i="1"/>
  <c r="G237" i="1" s="1"/>
  <c r="D236" i="1"/>
  <c r="H236" i="1" s="1"/>
  <c r="C236" i="1"/>
  <c r="G236" i="1" s="1"/>
  <c r="D235" i="1"/>
  <c r="H235" i="1" s="1"/>
  <c r="C235" i="1"/>
  <c r="G235" i="1" s="1"/>
  <c r="D234" i="1"/>
  <c r="H234" i="1" s="1"/>
  <c r="C234" i="1"/>
  <c r="G234" i="1" s="1"/>
  <c r="D233" i="1"/>
  <c r="H233" i="1" s="1"/>
  <c r="C233" i="1"/>
  <c r="G233" i="1" s="1"/>
  <c r="D231" i="1"/>
  <c r="H231" i="1" s="1"/>
  <c r="C231" i="1"/>
  <c r="G231" i="1" s="1"/>
  <c r="D230" i="1"/>
  <c r="H230" i="1" s="1"/>
  <c r="C230" i="1"/>
  <c r="G230" i="1" s="1"/>
  <c r="D229" i="1"/>
  <c r="H229" i="1" s="1"/>
  <c r="C229" i="1"/>
  <c r="G229" i="1" s="1"/>
  <c r="D228" i="1"/>
  <c r="H228" i="1" s="1"/>
  <c r="C228" i="1"/>
  <c r="D227" i="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H211" i="1" s="1"/>
  <c r="C211" i="1"/>
  <c r="G211" i="1" s="1"/>
  <c r="D210" i="1"/>
  <c r="H210" i="1" s="1"/>
  <c r="C210" i="1"/>
  <c r="G210" i="1" s="1"/>
  <c r="D209" i="1"/>
  <c r="H209" i="1" s="1"/>
  <c r="C209" i="1"/>
  <c r="G209" i="1" s="1"/>
  <c r="D208" i="1"/>
  <c r="H208" i="1" s="1"/>
  <c r="C208" i="1"/>
  <c r="G208" i="1" s="1"/>
  <c r="D207" i="1"/>
  <c r="H207" i="1" s="1"/>
  <c r="C207" i="1"/>
  <c r="D206" i="1"/>
  <c r="H206" i="1" s="1"/>
  <c r="C206" i="1"/>
  <c r="D205" i="1"/>
  <c r="H205" i="1" s="1"/>
  <c r="C205" i="1"/>
  <c r="G205" i="1" s="1"/>
  <c r="D204" i="1"/>
  <c r="H204" i="1" s="1"/>
  <c r="C204" i="1"/>
  <c r="G204" i="1" s="1"/>
  <c r="D203" i="1"/>
  <c r="H203" i="1" s="1"/>
  <c r="C203" i="1"/>
  <c r="G203" i="1" s="1"/>
  <c r="D202" i="1"/>
  <c r="H202" i="1" s="1"/>
  <c r="C202" i="1"/>
  <c r="G202" i="1" s="1"/>
  <c r="D201" i="1"/>
  <c r="H201" i="1" s="1"/>
  <c r="C201" i="1"/>
  <c r="D200" i="1"/>
  <c r="H200" i="1" s="1"/>
  <c r="C200" i="1"/>
  <c r="G200" i="1" s="1"/>
  <c r="D199" i="1"/>
  <c r="H199" i="1" s="1"/>
  <c r="C199" i="1"/>
  <c r="G199" i="1" s="1"/>
  <c r="D198" i="1"/>
  <c r="D197" i="1"/>
  <c r="H197" i="1" s="1"/>
  <c r="C197" i="1"/>
  <c r="G197" i="1" s="1"/>
  <c r="D196" i="1"/>
  <c r="H196" i="1" s="1"/>
  <c r="C196" i="1"/>
  <c r="G196" i="1" s="1"/>
  <c r="D195" i="1"/>
  <c r="H195" i="1" s="1"/>
  <c r="C195" i="1"/>
  <c r="G195" i="1" s="1"/>
  <c r="H194" i="1"/>
  <c r="D194" i="1"/>
  <c r="C194" i="1"/>
  <c r="G194" i="1" s="1"/>
  <c r="D193" i="1"/>
  <c r="H193" i="1" s="1"/>
  <c r="C193" i="1"/>
  <c r="G193" i="1" s="1"/>
  <c r="D192" i="1"/>
  <c r="D191" i="1"/>
  <c r="C191" i="1"/>
  <c r="G191" i="1" s="1"/>
  <c r="D190" i="1"/>
  <c r="H190" i="1" s="1"/>
  <c r="C190" i="1"/>
  <c r="G190" i="1" s="1"/>
  <c r="D189" i="1"/>
  <c r="C189" i="1"/>
  <c r="G189" i="1" s="1"/>
  <c r="D188" i="1"/>
  <c r="C188" i="1"/>
  <c r="G188" i="1" s="1"/>
  <c r="D187" i="1"/>
  <c r="C187" i="1"/>
  <c r="D186" i="1"/>
  <c r="C186" i="1"/>
  <c r="D185" i="1"/>
  <c r="C185" i="1"/>
  <c r="G185" i="1" s="1"/>
  <c r="C184" i="1"/>
  <c r="D183" i="1"/>
  <c r="H183" i="1" s="1"/>
  <c r="C183" i="1"/>
  <c r="G183" i="1" s="1"/>
  <c r="D182" i="1"/>
  <c r="C182" i="1"/>
  <c r="G182" i="1" s="1"/>
  <c r="D181" i="1"/>
  <c r="C181" i="1"/>
  <c r="G181" i="1" s="1"/>
  <c r="D180" i="1"/>
  <c r="C180" i="1"/>
  <c r="G180" i="1" s="1"/>
  <c r="D179" i="1"/>
  <c r="C179" i="1"/>
  <c r="G179" i="1" s="1"/>
  <c r="D178" i="1"/>
  <c r="C178" i="1"/>
  <c r="G178" i="1" s="1"/>
  <c r="D177" i="1"/>
  <c r="C177" i="1"/>
  <c r="G177" i="1" s="1"/>
  <c r="D176" i="1"/>
  <c r="C176" i="1"/>
  <c r="G176" i="1" s="1"/>
  <c r="D175" i="1"/>
  <c r="C175" i="1"/>
  <c r="G175" i="1" s="1"/>
  <c r="D174" i="1"/>
  <c r="H174" i="1" s="1"/>
  <c r="C174" i="1"/>
  <c r="G174" i="1" s="1"/>
  <c r="D173" i="1"/>
  <c r="D172" i="1"/>
  <c r="C172" i="1"/>
  <c r="G172" i="1" s="1"/>
  <c r="D171" i="1"/>
  <c r="H171" i="1" s="1"/>
  <c r="C171" i="1"/>
  <c r="G171" i="1" s="1"/>
  <c r="D170" i="1"/>
  <c r="H170" i="1" s="1"/>
  <c r="C170" i="1"/>
  <c r="D169" i="1"/>
  <c r="H169" i="1" s="1"/>
  <c r="C169" i="1"/>
  <c r="G169" i="1" s="1"/>
  <c r="D168" i="1"/>
  <c r="H168" i="1" s="1"/>
  <c r="C168" i="1"/>
  <c r="D167" i="1"/>
  <c r="H167" i="1" s="1"/>
  <c r="C167" i="1"/>
  <c r="G167" i="1" s="1"/>
  <c r="D166" i="1"/>
  <c r="H166" i="1" s="1"/>
  <c r="C166" i="1"/>
  <c r="D165" i="1"/>
  <c r="C165" i="1"/>
  <c r="D164" i="1"/>
  <c r="H164" i="1" s="1"/>
  <c r="C164" i="1"/>
  <c r="D163" i="1"/>
  <c r="C163" i="1"/>
  <c r="D162" i="1"/>
  <c r="C162" i="1"/>
  <c r="G162" i="1" s="1"/>
  <c r="D161" i="1"/>
  <c r="C161" i="1"/>
  <c r="G161" i="1" s="1"/>
  <c r="D160" i="1"/>
  <c r="C160" i="1"/>
  <c r="D158" i="1"/>
  <c r="H158" i="1" s="1"/>
  <c r="C158" i="1"/>
  <c r="G158" i="1" s="1"/>
  <c r="D157" i="1"/>
  <c r="C157" i="1"/>
  <c r="D156" i="1"/>
  <c r="H156" i="1" s="1"/>
  <c r="C156" i="1"/>
  <c r="G156" i="1" s="1"/>
  <c r="D155" i="1"/>
  <c r="D154" i="1"/>
  <c r="C154" i="1"/>
  <c r="G154" i="1" s="1"/>
  <c r="D153" i="1"/>
  <c r="H153" i="1" s="1"/>
  <c r="C153" i="1"/>
  <c r="G153" i="1" s="1"/>
  <c r="D152" i="1"/>
  <c r="H152" i="1" s="1"/>
  <c r="C152" i="1"/>
  <c r="G152" i="1" s="1"/>
  <c r="D151" i="1"/>
  <c r="H151" i="1" s="1"/>
  <c r="C151" i="1"/>
  <c r="G151" i="1" s="1"/>
  <c r="D150" i="1"/>
  <c r="C150" i="1"/>
  <c r="G150" i="1" s="1"/>
  <c r="C149" i="1"/>
  <c r="D146" i="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C135" i="1"/>
  <c r="G135" i="1" s="1"/>
  <c r="D134" i="1"/>
  <c r="H134" i="1" s="1"/>
  <c r="C134" i="1"/>
  <c r="G134" i="1" s="1"/>
  <c r="D133" i="1"/>
  <c r="H133" i="1" s="1"/>
  <c r="C133" i="1"/>
  <c r="G133" i="1" s="1"/>
  <c r="D132" i="1"/>
  <c r="H132" i="1" s="1"/>
  <c r="C132" i="1"/>
  <c r="G132" i="1" s="1"/>
  <c r="D131" i="1"/>
  <c r="H131" i="1" s="1"/>
  <c r="C131" i="1"/>
  <c r="G131" i="1" s="1"/>
  <c r="D130" i="1"/>
  <c r="H130" i="1" s="1"/>
  <c r="C130" i="1"/>
  <c r="G130" i="1" s="1"/>
  <c r="D129" i="1"/>
  <c r="H129" i="1" s="1"/>
  <c r="C129" i="1"/>
  <c r="G129" i="1" s="1"/>
  <c r="D128" i="1"/>
  <c r="H128" i="1" s="1"/>
  <c r="C128" i="1"/>
  <c r="G128" i="1" s="1"/>
  <c r="D127" i="1"/>
  <c r="H127" i="1" s="1"/>
  <c r="C127" i="1"/>
  <c r="G127" i="1" s="1"/>
  <c r="D126" i="1"/>
  <c r="H126" i="1" s="1"/>
  <c r="C126" i="1"/>
  <c r="G126" i="1" s="1"/>
  <c r="H125" i="1"/>
  <c r="D125" i="1"/>
  <c r="C125" i="1"/>
  <c r="G125" i="1" s="1"/>
  <c r="D124" i="1"/>
  <c r="H124" i="1" s="1"/>
  <c r="C124" i="1"/>
  <c r="G124" i="1" s="1"/>
  <c r="D123" i="1"/>
  <c r="H123" i="1" s="1"/>
  <c r="C123" i="1"/>
  <c r="G123" i="1" s="1"/>
  <c r="D122" i="1"/>
  <c r="H122" i="1" s="1"/>
  <c r="C122" i="1"/>
  <c r="G122" i="1" s="1"/>
  <c r="D121" i="1"/>
  <c r="H121" i="1" s="1"/>
  <c r="C121" i="1"/>
  <c r="G121" i="1" s="1"/>
  <c r="D120" i="1"/>
  <c r="H120" i="1" s="1"/>
  <c r="C120" i="1"/>
  <c r="G120" i="1" s="1"/>
  <c r="D119" i="1"/>
  <c r="H119" i="1" s="1"/>
  <c r="C119" i="1"/>
  <c r="G119" i="1" s="1"/>
  <c r="D118" i="1"/>
  <c r="C118" i="1"/>
  <c r="D117" i="1"/>
  <c r="C117" i="1"/>
  <c r="G117" i="1" s="1"/>
  <c r="D116" i="1"/>
  <c r="C116" i="1"/>
  <c r="H115" i="1"/>
  <c r="D115" i="1"/>
  <c r="C115" i="1"/>
  <c r="G115" i="1" s="1"/>
  <c r="D114" i="1"/>
  <c r="H114" i="1" s="1"/>
  <c r="C114" i="1"/>
  <c r="D113" i="1"/>
  <c r="C113" i="1"/>
  <c r="D112" i="1"/>
  <c r="H112" i="1" s="1"/>
  <c r="C112" i="1"/>
  <c r="D111" i="1"/>
  <c r="C111" i="1"/>
  <c r="D110" i="1"/>
  <c r="H110" i="1" s="1"/>
  <c r="C110" i="1"/>
  <c r="H109" i="1"/>
  <c r="D109" i="1"/>
  <c r="C109" i="1"/>
  <c r="G109" i="1" s="1"/>
  <c r="H107" i="1"/>
  <c r="D107" i="1"/>
  <c r="C107" i="1"/>
  <c r="G107" i="1" s="1"/>
  <c r="D106" i="1"/>
  <c r="C106" i="1"/>
  <c r="D105" i="1"/>
  <c r="C105" i="1"/>
  <c r="D104" i="1"/>
  <c r="H104" i="1" s="1"/>
  <c r="C104" i="1"/>
  <c r="C103" i="1"/>
  <c r="H101" i="1"/>
  <c r="D101" i="1"/>
  <c r="C101" i="1"/>
  <c r="G101" i="1" s="1"/>
  <c r="D100" i="1"/>
  <c r="H100" i="1" s="1"/>
  <c r="C100" i="1"/>
  <c r="H99" i="1"/>
  <c r="D99" i="1"/>
  <c r="C99" i="1"/>
  <c r="G99" i="1" s="1"/>
  <c r="D98" i="1"/>
  <c r="H98" i="1" s="1"/>
  <c r="C98" i="1"/>
  <c r="H97" i="1"/>
  <c r="D97" i="1"/>
  <c r="C97" i="1"/>
  <c r="G97" i="1" s="1"/>
  <c r="D96" i="1"/>
  <c r="H96" i="1" s="1"/>
  <c r="C96" i="1"/>
  <c r="H95" i="1"/>
  <c r="D95" i="1"/>
  <c r="C95" i="1"/>
  <c r="G95" i="1" s="1"/>
  <c r="D94" i="1"/>
  <c r="C94" i="1"/>
  <c r="D93" i="1"/>
  <c r="C93" i="1"/>
  <c r="D92" i="1"/>
  <c r="H92" i="1" s="1"/>
  <c r="C92" i="1"/>
  <c r="H91" i="1"/>
  <c r="D91" i="1"/>
  <c r="C91" i="1"/>
  <c r="G91" i="1" s="1"/>
  <c r="D90" i="1"/>
  <c r="H90" i="1" s="1"/>
  <c r="C90" i="1"/>
  <c r="D89" i="1"/>
  <c r="C89" i="1"/>
  <c r="G89" i="1" s="1"/>
  <c r="D88" i="1"/>
  <c r="H88" i="1" s="1"/>
  <c r="C88" i="1"/>
  <c r="D86" i="1"/>
  <c r="H86" i="1" s="1"/>
  <c r="C86" i="1"/>
  <c r="H85" i="1"/>
  <c r="D85" i="1"/>
  <c r="C85" i="1"/>
  <c r="G85" i="1" s="1"/>
  <c r="D84" i="1"/>
  <c r="H84" i="1" s="1"/>
  <c r="C84" i="1"/>
  <c r="H83" i="1"/>
  <c r="D83" i="1"/>
  <c r="C83" i="1"/>
  <c r="G83" i="1" s="1"/>
  <c r="D82" i="1"/>
  <c r="C82" i="1"/>
  <c r="D81" i="1"/>
  <c r="C81" i="1"/>
  <c r="G81" i="1" s="1"/>
  <c r="D80" i="1"/>
  <c r="H80" i="1" s="1"/>
  <c r="C80" i="1"/>
  <c r="D79" i="1"/>
  <c r="C79" i="1"/>
  <c r="G79" i="1" s="1"/>
  <c r="H77" i="1"/>
  <c r="D77" i="1"/>
  <c r="C77" i="1"/>
  <c r="G77" i="1" s="1"/>
  <c r="D76" i="1"/>
  <c r="H76" i="1" s="1"/>
  <c r="C76" i="1"/>
  <c r="H75" i="1"/>
  <c r="D75" i="1"/>
  <c r="C75" i="1"/>
  <c r="G75" i="1" s="1"/>
  <c r="D74" i="1"/>
  <c r="H74" i="1" s="1"/>
  <c r="C74" i="1"/>
  <c r="H73" i="1"/>
  <c r="D73" i="1"/>
  <c r="C73" i="1"/>
  <c r="G73" i="1" s="1"/>
  <c r="D72" i="1"/>
  <c r="H72" i="1" s="1"/>
  <c r="C72" i="1"/>
  <c r="D71" i="1"/>
  <c r="C71" i="1"/>
  <c r="C70" i="1"/>
  <c r="H69" i="1"/>
  <c r="D69" i="1"/>
  <c r="C69" i="1"/>
  <c r="G69" i="1" s="1"/>
  <c r="D68" i="1"/>
  <c r="H68" i="1" s="1"/>
  <c r="C68" i="1"/>
  <c r="H67" i="1"/>
  <c r="D67" i="1"/>
  <c r="C67" i="1"/>
  <c r="G67" i="1" s="1"/>
  <c r="D66" i="1"/>
  <c r="H66" i="1" s="1"/>
  <c r="C66" i="1"/>
  <c r="H65" i="1"/>
  <c r="D65" i="1"/>
  <c r="C65" i="1"/>
  <c r="G65" i="1" s="1"/>
  <c r="D64" i="1"/>
  <c r="H64" i="1" s="1"/>
  <c r="C64" i="1"/>
  <c r="H63" i="1"/>
  <c r="D63" i="1"/>
  <c r="C63" i="1"/>
  <c r="G63" i="1" s="1"/>
  <c r="D62" i="1"/>
  <c r="H62" i="1" s="1"/>
  <c r="C62" i="1"/>
  <c r="H61" i="1"/>
  <c r="D61" i="1"/>
  <c r="C61" i="1"/>
  <c r="G61" i="1" s="1"/>
  <c r="D60" i="1"/>
  <c r="H60" i="1" s="1"/>
  <c r="C60" i="1"/>
  <c r="D59" i="1"/>
  <c r="C59" i="1"/>
  <c r="G59" i="1" s="1"/>
  <c r="D58" i="1"/>
  <c r="D57" i="1"/>
  <c r="C57" i="1"/>
  <c r="D56" i="1"/>
  <c r="H56" i="1" s="1"/>
  <c r="C56" i="1"/>
  <c r="D54" i="1"/>
  <c r="H54" i="1" s="1"/>
  <c r="C54" i="1"/>
  <c r="H53" i="1"/>
  <c r="D53" i="1"/>
  <c r="C53" i="1"/>
  <c r="G53" i="1" s="1"/>
  <c r="D52" i="1"/>
  <c r="H52" i="1" s="1"/>
  <c r="C52" i="1"/>
  <c r="H51" i="1"/>
  <c r="D51" i="1"/>
  <c r="C51" i="1"/>
  <c r="G51" i="1" s="1"/>
  <c r="D50" i="1"/>
  <c r="H50" i="1" s="1"/>
  <c r="C50" i="1"/>
  <c r="H49" i="1"/>
  <c r="D49" i="1"/>
  <c r="C49" i="1"/>
  <c r="G49" i="1" s="1"/>
  <c r="D48" i="1"/>
  <c r="H48" i="1" s="1"/>
  <c r="C48" i="1"/>
  <c r="H47" i="1"/>
  <c r="D47" i="1"/>
  <c r="C47" i="1"/>
  <c r="G47" i="1" s="1"/>
  <c r="H45" i="1"/>
  <c r="D45" i="1"/>
  <c r="C45" i="1"/>
  <c r="G45" i="1" s="1"/>
  <c r="D44" i="1"/>
  <c r="H44" i="1" s="1"/>
  <c r="C44" i="1"/>
  <c r="H43" i="1"/>
  <c r="D43" i="1"/>
  <c r="C43" i="1"/>
  <c r="G43" i="1" s="1"/>
  <c r="D42" i="1"/>
  <c r="H42" i="1" s="1"/>
  <c r="C42" i="1"/>
  <c r="H41" i="1"/>
  <c r="D41" i="1"/>
  <c r="C41" i="1"/>
  <c r="G41" i="1" s="1"/>
  <c r="D40" i="1"/>
  <c r="H40" i="1" s="1"/>
  <c r="C40" i="1"/>
  <c r="H39" i="1"/>
  <c r="D39" i="1"/>
  <c r="C39" i="1"/>
  <c r="G39" i="1" s="1"/>
  <c r="D38" i="1"/>
  <c r="H38" i="1" s="1"/>
  <c r="C38" i="1"/>
  <c r="H37" i="1"/>
  <c r="D37" i="1"/>
  <c r="C37" i="1"/>
  <c r="G37" i="1" s="1"/>
  <c r="D36" i="1"/>
  <c r="H36" i="1" s="1"/>
  <c r="C36" i="1"/>
  <c r="H35" i="1"/>
  <c r="D35" i="1"/>
  <c r="C35" i="1"/>
  <c r="G35" i="1" s="1"/>
  <c r="D34" i="1"/>
  <c r="H34" i="1" s="1"/>
  <c r="C34" i="1"/>
  <c r="H33" i="1"/>
  <c r="D33" i="1"/>
  <c r="C33" i="1"/>
  <c r="G33" i="1" s="1"/>
  <c r="D32" i="1"/>
  <c r="H32" i="1" s="1"/>
  <c r="C32" i="1"/>
  <c r="H31" i="1"/>
  <c r="D31" i="1"/>
  <c r="C31" i="1"/>
  <c r="G31" i="1" s="1"/>
  <c r="D30" i="1"/>
  <c r="H30" i="1" s="1"/>
  <c r="C30" i="1"/>
  <c r="H29" i="1"/>
  <c r="D29" i="1"/>
  <c r="C29" i="1"/>
  <c r="G29" i="1" s="1"/>
  <c r="D28" i="1"/>
  <c r="H28" i="1" s="1"/>
  <c r="C28" i="1"/>
  <c r="D27" i="1"/>
  <c r="C27" i="1"/>
  <c r="G27" i="1" s="1"/>
  <c r="D26" i="1"/>
  <c r="H26" i="1" s="1"/>
  <c r="C26" i="1"/>
  <c r="D25" i="1"/>
  <c r="D24" i="1"/>
  <c r="H24" i="1" s="1"/>
  <c r="C24" i="1"/>
  <c r="D23" i="1"/>
  <c r="C23" i="1"/>
  <c r="G23" i="1" s="1"/>
  <c r="D22" i="1"/>
  <c r="H22" i="1" s="1"/>
  <c r="C22" i="1"/>
  <c r="H21" i="1"/>
  <c r="D21" i="1"/>
  <c r="C21" i="1"/>
  <c r="G21" i="1" s="1"/>
  <c r="D20" i="1"/>
  <c r="H20" i="1" s="1"/>
  <c r="C20" i="1"/>
  <c r="D19" i="1"/>
  <c r="C19" i="1"/>
  <c r="D18" i="1"/>
  <c r="H18" i="1" s="1"/>
  <c r="C18" i="1"/>
  <c r="H17" i="1"/>
  <c r="D17" i="1"/>
  <c r="C17" i="1"/>
  <c r="G17" i="1" s="1"/>
  <c r="D16" i="1"/>
  <c r="H16" i="1" s="1"/>
  <c r="C16" i="1"/>
  <c r="H15" i="1"/>
  <c r="D15" i="1"/>
  <c r="C15" i="1"/>
  <c r="G15" i="1" s="1"/>
  <c r="D14" i="1"/>
  <c r="H14" i="1" s="1"/>
  <c r="C14" i="1"/>
  <c r="H13" i="1"/>
  <c r="D13" i="1"/>
  <c r="C13" i="1"/>
  <c r="G13" i="1" s="1"/>
  <c r="D12" i="1"/>
  <c r="H12" i="1" s="1"/>
  <c r="C12" i="1"/>
  <c r="D11" i="1"/>
  <c r="C11" i="1"/>
  <c r="G11" i="1" s="1"/>
  <c r="D10" i="1"/>
  <c r="H10" i="1" s="1"/>
  <c r="C10" i="1"/>
  <c r="D9" i="1"/>
  <c r="C9" i="1"/>
  <c r="G9" i="1" s="1"/>
  <c r="D8" i="1"/>
  <c r="H8" i="1" s="1"/>
  <c r="C8" i="1"/>
  <c r="H7" i="1"/>
  <c r="D7" i="1"/>
  <c r="C7" i="1"/>
  <c r="G7" i="1" s="1"/>
  <c r="D6" i="1"/>
  <c r="H6" i="1" s="1"/>
  <c r="C6" i="1"/>
  <c r="D5" i="1"/>
  <c r="C5" i="1"/>
  <c r="G5" i="1" s="1"/>
  <c r="D4" i="1"/>
  <c r="G1240" i="1" l="1"/>
  <c r="G1238" i="1"/>
  <c r="E12" i="5"/>
  <c r="D990" i="1" s="1"/>
  <c r="H997" i="1"/>
  <c r="H998" i="1"/>
  <c r="E7" i="5"/>
  <c r="D985" i="1" s="1"/>
  <c r="F19" i="5"/>
  <c r="G1236" i="1"/>
  <c r="G1237" i="1"/>
  <c r="E237" i="5"/>
  <c r="F237" i="5" s="1"/>
  <c r="F245" i="5"/>
  <c r="G1166" i="1"/>
  <c r="G1163" i="1"/>
  <c r="H1157" i="1"/>
  <c r="G1160" i="1"/>
  <c r="H1156" i="1"/>
  <c r="H1154" i="1"/>
  <c r="H1155" i="1"/>
  <c r="H1141" i="1"/>
  <c r="H1137" i="1"/>
  <c r="H1136" i="1"/>
  <c r="H1125" i="1"/>
  <c r="E287" i="9"/>
  <c r="B287" i="9" s="1"/>
  <c r="H1112" i="1"/>
  <c r="H1113" i="1"/>
  <c r="F134" i="5"/>
  <c r="H1047" i="1"/>
  <c r="H1035" i="1"/>
  <c r="F56" i="5"/>
  <c r="H1007" i="1"/>
  <c r="H990" i="1"/>
  <c r="D986" i="1"/>
  <c r="G986" i="1" s="1"/>
  <c r="F8" i="5"/>
  <c r="E26" i="9"/>
  <c r="B26" i="9" s="1"/>
  <c r="G1579" i="1"/>
  <c r="G1567" i="1"/>
  <c r="C1518" i="1"/>
  <c r="H1518" i="1" s="1"/>
  <c r="I35" i="3"/>
  <c r="C1565" i="1"/>
  <c r="G1551" i="1"/>
  <c r="G1531" i="1"/>
  <c r="G1507" i="1"/>
  <c r="G1511" i="1"/>
  <c r="G1515" i="1"/>
  <c r="G1501" i="1"/>
  <c r="G1503" i="1"/>
  <c r="G1499" i="1"/>
  <c r="G1491" i="1"/>
  <c r="C1483" i="1"/>
  <c r="H1483" i="1" s="1"/>
  <c r="I27" i="3"/>
  <c r="D1408" i="1"/>
  <c r="F114" i="6"/>
  <c r="G1416" i="1"/>
  <c r="G1417" i="1"/>
  <c r="F122" i="6"/>
  <c r="G1411" i="1"/>
  <c r="G1410" i="1"/>
  <c r="G1407" i="1"/>
  <c r="G1405" i="1"/>
  <c r="F107" i="6"/>
  <c r="G1403" i="1"/>
  <c r="G1402" i="1"/>
  <c r="G1380" i="1"/>
  <c r="F82" i="6"/>
  <c r="G1375" i="1"/>
  <c r="G1349" i="1"/>
  <c r="G1310" i="1"/>
  <c r="G1307" i="1"/>
  <c r="G1308" i="1"/>
  <c r="E5" i="6"/>
  <c r="D1299" i="1" s="1"/>
  <c r="F13" i="6"/>
  <c r="G1302" i="1"/>
  <c r="D1300" i="1"/>
  <c r="F6" i="6"/>
  <c r="H1453" i="1"/>
  <c r="H1454" i="1"/>
  <c r="J1455" i="1"/>
  <c r="H757" i="1"/>
  <c r="H735" i="1"/>
  <c r="H718" i="1"/>
  <c r="H715" i="1"/>
  <c r="H714" i="1"/>
  <c r="F219" i="9"/>
  <c r="B219" i="9" s="1"/>
  <c r="H713" i="1"/>
  <c r="H711" i="1"/>
  <c r="H691" i="1"/>
  <c r="H687" i="1"/>
  <c r="H659" i="1"/>
  <c r="H658" i="1"/>
  <c r="H655" i="1"/>
  <c r="H654" i="1"/>
  <c r="H648" i="1"/>
  <c r="E274" i="9"/>
  <c r="B274" i="9" s="1"/>
  <c r="H644" i="1"/>
  <c r="H643" i="1"/>
  <c r="H645" i="1"/>
  <c r="F652" i="4"/>
  <c r="G478" i="1"/>
  <c r="G501" i="1"/>
  <c r="G502" i="1"/>
  <c r="F484" i="4"/>
  <c r="F507" i="4"/>
  <c r="G415" i="1"/>
  <c r="G421" i="1"/>
  <c r="G422" i="1"/>
  <c r="G386" i="1"/>
  <c r="G390" i="1"/>
  <c r="G373" i="1"/>
  <c r="G374" i="1"/>
  <c r="G371" i="1"/>
  <c r="G364" i="1"/>
  <c r="G367" i="1"/>
  <c r="G363" i="1"/>
  <c r="G358" i="1"/>
  <c r="G359" i="1"/>
  <c r="G362" i="1"/>
  <c r="E644" i="4"/>
  <c r="D638" i="1" s="1"/>
  <c r="G187" i="1"/>
  <c r="F263" i="4"/>
  <c r="G260" i="1"/>
  <c r="G261" i="1"/>
  <c r="F226" i="9"/>
  <c r="B226" i="9" s="1"/>
  <c r="G257" i="1"/>
  <c r="F252" i="4"/>
  <c r="G255" i="1"/>
  <c r="G256" i="1"/>
  <c r="F259" i="4"/>
  <c r="G245" i="1"/>
  <c r="G243" i="1"/>
  <c r="G244" i="1"/>
  <c r="F236" i="4"/>
  <c r="G228" i="1"/>
  <c r="F224" i="4"/>
  <c r="F231" i="4"/>
  <c r="G206" i="1"/>
  <c r="G207" i="1"/>
  <c r="G201" i="1"/>
  <c r="F196" i="4"/>
  <c r="F202" i="4"/>
  <c r="D184" i="1"/>
  <c r="G184" i="1" s="1"/>
  <c r="G186" i="1"/>
  <c r="F188" i="4"/>
  <c r="F222" i="9"/>
  <c r="B222" i="9" s="1"/>
  <c r="F221" i="9"/>
  <c r="F220" i="9"/>
  <c r="B220" i="9" s="1"/>
  <c r="F218" i="9"/>
  <c r="B218" i="9" s="1"/>
  <c r="G170" i="1"/>
  <c r="G168" i="1"/>
  <c r="G165" i="1"/>
  <c r="G166" i="1"/>
  <c r="F169" i="4"/>
  <c r="G164" i="1"/>
  <c r="G160" i="1"/>
  <c r="G163" i="1"/>
  <c r="F164" i="4"/>
  <c r="G157" i="1"/>
  <c r="G149" i="1"/>
  <c r="D149" i="1"/>
  <c r="F153" i="4"/>
  <c r="G118" i="1"/>
  <c r="F120" i="4"/>
  <c r="G113" i="1"/>
  <c r="F216" i="9"/>
  <c r="B216" i="9" s="1"/>
  <c r="G111" i="1"/>
  <c r="F112" i="4"/>
  <c r="F106" i="4"/>
  <c r="G103" i="1"/>
  <c r="G105" i="1"/>
  <c r="F98" i="4"/>
  <c r="G93" i="1"/>
  <c r="D87" i="1"/>
  <c r="E6" i="4"/>
  <c r="D2" i="1" s="1"/>
  <c r="F91" i="4"/>
  <c r="F74" i="4"/>
  <c r="G71" i="1"/>
  <c r="G57" i="1"/>
  <c r="F50" i="4"/>
  <c r="F59" i="4"/>
  <c r="G19" i="1"/>
  <c r="D3" i="1"/>
  <c r="F8" i="4"/>
  <c r="C1408" i="1"/>
  <c r="C1409" i="1"/>
  <c r="G1409" i="1" s="1"/>
  <c r="C1401" i="1"/>
  <c r="G1401" i="1" s="1"/>
  <c r="C1376" i="1"/>
  <c r="G1376" i="1" s="1"/>
  <c r="C1369" i="1"/>
  <c r="G1369" i="1" s="1"/>
  <c r="C1355" i="1"/>
  <c r="G1355" i="1" s="1"/>
  <c r="C1348" i="1"/>
  <c r="G1348" i="1" s="1"/>
  <c r="C1329" i="1"/>
  <c r="G1329" i="1" s="1"/>
  <c r="C1330" i="1"/>
  <c r="G1330" i="1" s="1"/>
  <c r="C1322" i="1"/>
  <c r="G1322" i="1" s="1"/>
  <c r="C1300" i="1"/>
  <c r="D5" i="6"/>
  <c r="C1235" i="1"/>
  <c r="G1235" i="1" s="1"/>
  <c r="C1222" i="1"/>
  <c r="G1222" i="1" s="1"/>
  <c r="C1223" i="1"/>
  <c r="G1223" i="1" s="1"/>
  <c r="E279" i="9"/>
  <c r="C1215" i="1"/>
  <c r="G1215" i="1" s="1"/>
  <c r="C1183" i="1"/>
  <c r="G1183" i="1" s="1"/>
  <c r="C1065" i="1"/>
  <c r="C1034" i="1"/>
  <c r="H1034" i="1" s="1"/>
  <c r="C991" i="1"/>
  <c r="H991" i="1" s="1"/>
  <c r="C986" i="1"/>
  <c r="H478" i="1"/>
  <c r="H501" i="1"/>
  <c r="H502" i="1"/>
  <c r="H415" i="1"/>
  <c r="H421" i="1"/>
  <c r="H422" i="1"/>
  <c r="E75" i="9"/>
  <c r="B75" i="9" s="1"/>
  <c r="C397" i="1"/>
  <c r="G397" i="1" s="1"/>
  <c r="H359" i="1"/>
  <c r="H358" i="1"/>
  <c r="H351" i="1"/>
  <c r="C351" i="1"/>
  <c r="G351" i="1" s="1"/>
  <c r="H357" i="1"/>
  <c r="D351" i="4"/>
  <c r="C346" i="1" s="1"/>
  <c r="G346" i="1" s="1"/>
  <c r="H295" i="1"/>
  <c r="C295" i="1"/>
  <c r="G295" i="1" s="1"/>
  <c r="D299" i="4"/>
  <c r="H413" i="1"/>
  <c r="H288" i="1"/>
  <c r="D644" i="4"/>
  <c r="C259" i="1"/>
  <c r="G259" i="1" s="1"/>
  <c r="H264" i="1"/>
  <c r="H265" i="1"/>
  <c r="H261" i="1"/>
  <c r="H259" i="1"/>
  <c r="H260" i="1"/>
  <c r="H257" i="1"/>
  <c r="C248" i="1"/>
  <c r="G248" i="1" s="1"/>
  <c r="H255" i="1"/>
  <c r="H256" i="1"/>
  <c r="E67" i="9"/>
  <c r="B67" i="9" s="1"/>
  <c r="H237" i="1"/>
  <c r="C232" i="1"/>
  <c r="G232" i="1" s="1"/>
  <c r="E59" i="9"/>
  <c r="B59" i="9" s="1"/>
  <c r="C220" i="1"/>
  <c r="G220" i="1" s="1"/>
  <c r="C227" i="1"/>
  <c r="G227" i="1" s="1"/>
  <c r="C192" i="1"/>
  <c r="G192" i="1" s="1"/>
  <c r="C198" i="1"/>
  <c r="G198" i="1" s="1"/>
  <c r="H191" i="1"/>
  <c r="H189" i="1"/>
  <c r="H188" i="1"/>
  <c r="H187" i="1"/>
  <c r="H186" i="1"/>
  <c r="H185" i="1"/>
  <c r="H182" i="1"/>
  <c r="H181" i="1"/>
  <c r="H180" i="1"/>
  <c r="E43" i="9"/>
  <c r="B43" i="9" s="1"/>
  <c r="H179" i="1"/>
  <c r="H178" i="1"/>
  <c r="H177" i="1"/>
  <c r="H176" i="1"/>
  <c r="H175" i="1"/>
  <c r="C173" i="1"/>
  <c r="G173" i="1" s="1"/>
  <c r="D163" i="4"/>
  <c r="H165" i="1"/>
  <c r="H172" i="1"/>
  <c r="H163" i="1"/>
  <c r="H162" i="1"/>
  <c r="H160" i="1"/>
  <c r="H161" i="1"/>
  <c r="C148" i="1"/>
  <c r="G148" i="1" s="1"/>
  <c r="C155" i="1"/>
  <c r="G155" i="1" s="1"/>
  <c r="H157" i="1"/>
  <c r="H154" i="1"/>
  <c r="E39" i="9"/>
  <c r="B39" i="9" s="1"/>
  <c r="H149" i="1"/>
  <c r="H150" i="1"/>
  <c r="H135" i="1"/>
  <c r="H146" i="1"/>
  <c r="H116" i="1"/>
  <c r="H118" i="1"/>
  <c r="C102" i="1"/>
  <c r="H117" i="1"/>
  <c r="H113" i="1"/>
  <c r="H111" i="1"/>
  <c r="C108" i="1"/>
  <c r="H108" i="1" s="1"/>
  <c r="H106" i="1"/>
  <c r="H103" i="1"/>
  <c r="H102" i="1"/>
  <c r="H105" i="1"/>
  <c r="H94" i="1"/>
  <c r="H93" i="1"/>
  <c r="C87" i="1"/>
  <c r="G87" i="1" s="1"/>
  <c r="H89" i="1"/>
  <c r="H87" i="1"/>
  <c r="D82" i="4"/>
  <c r="H82" i="1"/>
  <c r="H79" i="1"/>
  <c r="H81" i="1"/>
  <c r="H71" i="1"/>
  <c r="H70" i="1"/>
  <c r="C58" i="1"/>
  <c r="H59" i="1"/>
  <c r="H58" i="1"/>
  <c r="E27" i="9"/>
  <c r="B27" i="9" s="1"/>
  <c r="C46" i="1"/>
  <c r="C55" i="1"/>
  <c r="G55" i="1" s="1"/>
  <c r="H57" i="1"/>
  <c r="H55" i="1"/>
  <c r="H46" i="1"/>
  <c r="H27" i="1"/>
  <c r="C25" i="1"/>
  <c r="H19" i="1"/>
  <c r="H23" i="1"/>
  <c r="H11" i="1"/>
  <c r="C4" i="1"/>
  <c r="H4" i="1" s="1"/>
  <c r="H9" i="1"/>
  <c r="H5" i="1"/>
  <c r="D7" i="4"/>
  <c r="F7" i="4" s="1"/>
  <c r="G6" i="1"/>
  <c r="G8" i="1"/>
  <c r="G10" i="1"/>
  <c r="G12" i="1"/>
  <c r="G14" i="1"/>
  <c r="G16" i="1"/>
  <c r="G18" i="1"/>
  <c r="G20" i="1"/>
  <c r="G22" i="1"/>
  <c r="G24" i="1"/>
  <c r="G26" i="1"/>
  <c r="G28" i="1"/>
  <c r="G30" i="1"/>
  <c r="G32" i="1"/>
  <c r="G34" i="1"/>
  <c r="G36" i="1"/>
  <c r="G38" i="1"/>
  <c r="G40" i="1"/>
  <c r="G42" i="1"/>
  <c r="G44" i="1"/>
  <c r="G46" i="1"/>
  <c r="G48" i="1"/>
  <c r="G50" i="1"/>
  <c r="G52" i="1"/>
  <c r="G54" i="1"/>
  <c r="G56" i="1"/>
  <c r="G58" i="1"/>
  <c r="G60" i="1"/>
  <c r="G62" i="1"/>
  <c r="G64" i="1"/>
  <c r="G66" i="1"/>
  <c r="G68" i="1"/>
  <c r="G70" i="1"/>
  <c r="G72" i="1"/>
  <c r="G74" i="1"/>
  <c r="G76" i="1"/>
  <c r="G80" i="1"/>
  <c r="G82" i="1"/>
  <c r="G84" i="1"/>
  <c r="G86" i="1"/>
  <c r="G88" i="1"/>
  <c r="G90" i="1"/>
  <c r="G92" i="1"/>
  <c r="G94" i="1"/>
  <c r="G96" i="1"/>
  <c r="G98" i="1"/>
  <c r="G100" i="1"/>
  <c r="G102" i="1"/>
  <c r="G104" i="1"/>
  <c r="G106" i="1"/>
  <c r="G108" i="1"/>
  <c r="G110" i="1"/>
  <c r="G112" i="1"/>
  <c r="G114" i="1"/>
  <c r="G116" i="1"/>
  <c r="H505" i="1"/>
  <c r="G505" i="1"/>
  <c r="G507" i="1"/>
  <c r="G509" i="1"/>
  <c r="G511" i="1"/>
  <c r="G513" i="1"/>
  <c r="G515" i="1"/>
  <c r="G517" i="1"/>
  <c r="G519" i="1"/>
  <c r="G521" i="1"/>
  <c r="G524" i="1"/>
  <c r="G526" i="1"/>
  <c r="G528" i="1"/>
  <c r="G530" i="1"/>
  <c r="G506" i="1"/>
  <c r="G508" i="1"/>
  <c r="G510" i="1"/>
  <c r="G512" i="1"/>
  <c r="G514" i="1"/>
  <c r="G516" i="1"/>
  <c r="G518" i="1"/>
  <c r="G520" i="1"/>
  <c r="G523" i="1"/>
  <c r="G525" i="1"/>
  <c r="G527" i="1"/>
  <c r="G529"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H1158" i="1"/>
  <c r="I1440" i="1"/>
  <c r="I1442" i="1"/>
  <c r="I1444" i="1"/>
  <c r="I1447" i="1"/>
  <c r="I1449" i="1"/>
  <c r="I1451"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4" i="1"/>
  <c r="H1425" i="1"/>
  <c r="H1426" i="1"/>
  <c r="H1427" i="1"/>
  <c r="H1428" i="1"/>
  <c r="H1429" i="1"/>
  <c r="H1430" i="1"/>
  <c r="H1431" i="1"/>
  <c r="H1432" i="1"/>
  <c r="H1433" i="1"/>
  <c r="H1434" i="1"/>
  <c r="H1436" i="1"/>
  <c r="H1437" i="1"/>
  <c r="H1438" i="1"/>
  <c r="H1439" i="1"/>
  <c r="I1439" i="1" s="1"/>
  <c r="J1439" i="1"/>
  <c r="H1440" i="1"/>
  <c r="J1440" i="1"/>
  <c r="H1441" i="1"/>
  <c r="I1441" i="1" s="1"/>
  <c r="J1441" i="1"/>
  <c r="H1442" i="1"/>
  <c r="J1442" i="1"/>
  <c r="H1443" i="1"/>
  <c r="I1443" i="1" s="1"/>
  <c r="J1443" i="1"/>
  <c r="H1444" i="1"/>
  <c r="J1444" i="1"/>
  <c r="H1445" i="1"/>
  <c r="G1457" i="1"/>
  <c r="J1457" i="1"/>
  <c r="H1457" i="1"/>
  <c r="E151" i="4"/>
  <c r="E408" i="4"/>
  <c r="D403" i="1" s="1"/>
  <c r="E420" i="4"/>
  <c r="D528" i="4"/>
  <c r="E528" i="4"/>
  <c r="G289" i="9"/>
  <c r="E289" i="9" s="1"/>
  <c r="B289" i="9" s="1"/>
  <c r="F177" i="5"/>
  <c r="D176" i="5"/>
  <c r="G1445" i="1"/>
  <c r="H1446" i="1"/>
  <c r="I1446" i="1" s="1"/>
  <c r="H1447" i="1"/>
  <c r="H1448" i="1"/>
  <c r="I1448" i="1" s="1"/>
  <c r="H1449" i="1"/>
  <c r="H1450" i="1"/>
  <c r="I1450" i="1" s="1"/>
  <c r="H1451" i="1"/>
  <c r="H1452" i="1"/>
  <c r="I1452" i="1" s="1"/>
  <c r="H1455" i="1"/>
  <c r="I1455" i="1" s="1"/>
  <c r="H1456" i="1"/>
  <c r="I1456" i="1" s="1"/>
  <c r="I1462" i="1"/>
  <c r="I1464" i="1"/>
  <c r="I1466" i="1"/>
  <c r="I1468" i="1"/>
  <c r="I1472" i="1"/>
  <c r="I1474" i="1"/>
  <c r="E412" i="4"/>
  <c r="F351" i="4"/>
  <c r="D350" i="4"/>
  <c r="F472" i="4"/>
  <c r="D420" i="4"/>
  <c r="F12" i="5"/>
  <c r="D7" i="5"/>
  <c r="H23" i="3"/>
  <c r="D42" i="8"/>
  <c r="C1481" i="1"/>
  <c r="H1458" i="1"/>
  <c r="I1458" i="1" s="1"/>
  <c r="J1458" i="1"/>
  <c r="H1459" i="1"/>
  <c r="I1459" i="1" s="1"/>
  <c r="J1459" i="1"/>
  <c r="H1460" i="1"/>
  <c r="I1460" i="1" s="1"/>
  <c r="J1460" i="1"/>
  <c r="H1461" i="1"/>
  <c r="H1462" i="1"/>
  <c r="J1462" i="1"/>
  <c r="H1463" i="1"/>
  <c r="I1463" i="1" s="1"/>
  <c r="J1463" i="1"/>
  <c r="H1464" i="1"/>
  <c r="J1464" i="1"/>
  <c r="H1465" i="1"/>
  <c r="I1465" i="1" s="1"/>
  <c r="J1465" i="1"/>
  <c r="H1466" i="1"/>
  <c r="J1466" i="1"/>
  <c r="H1467" i="1"/>
  <c r="I1467" i="1" s="1"/>
  <c r="J1467" i="1"/>
  <c r="H1468" i="1"/>
  <c r="J1468" i="1"/>
  <c r="H1469" i="1"/>
  <c r="H1470" i="1"/>
  <c r="H1471" i="1"/>
  <c r="I1471" i="1" s="1"/>
  <c r="J1471" i="1"/>
  <c r="H1472" i="1"/>
  <c r="J1472" i="1"/>
  <c r="H1473" i="1"/>
  <c r="I1473" i="1" s="1"/>
  <c r="J1473" i="1"/>
  <c r="H1474" i="1"/>
  <c r="J1474" i="1"/>
  <c r="H1475" i="1"/>
  <c r="H1476" i="1"/>
  <c r="I1476" i="1" s="1"/>
  <c r="J1476" i="1"/>
  <c r="H1477" i="1"/>
  <c r="I1477" i="1" s="1"/>
  <c r="J1477" i="1"/>
  <c r="H1478" i="1"/>
  <c r="I1478" i="1" s="1"/>
  <c r="J1478" i="1"/>
  <c r="H1479" i="1"/>
  <c r="I1479" i="1" s="1"/>
  <c r="J1479" i="1"/>
  <c r="G1480" i="1"/>
  <c r="G1482" i="1"/>
  <c r="G1484" i="1"/>
  <c r="G1486" i="1"/>
  <c r="G1488" i="1"/>
  <c r="G1490" i="1"/>
  <c r="G1492" i="1"/>
  <c r="G1494" i="1"/>
  <c r="G1496" i="1"/>
  <c r="G1498" i="1"/>
  <c r="G1500" i="1"/>
  <c r="G1502" i="1"/>
  <c r="G1504" i="1"/>
  <c r="G1506" i="1"/>
  <c r="G1508" i="1"/>
  <c r="G1510" i="1"/>
  <c r="G1512" i="1"/>
  <c r="G1514" i="1"/>
  <c r="G1516" i="1"/>
  <c r="G1520" i="1"/>
  <c r="G1522" i="1"/>
  <c r="G1524" i="1"/>
  <c r="G1526" i="1"/>
  <c r="G1528" i="1"/>
  <c r="G1530" i="1"/>
  <c r="G1532" i="1"/>
  <c r="G1534" i="1"/>
  <c r="G1536" i="1"/>
  <c r="G1538" i="1"/>
  <c r="G1540" i="1"/>
  <c r="G1542" i="1"/>
  <c r="G1544" i="1"/>
  <c r="G1546" i="1"/>
  <c r="G1548" i="1"/>
  <c r="G1550" i="1"/>
  <c r="G1552" i="1"/>
  <c r="G1554" i="1"/>
  <c r="G1556" i="1"/>
  <c r="G1558" i="1"/>
  <c r="G1560" i="1"/>
  <c r="G1562" i="1"/>
  <c r="G1564" i="1"/>
  <c r="G1566" i="1"/>
  <c r="G1568" i="1"/>
  <c r="G1570" i="1"/>
  <c r="G1572" i="1"/>
  <c r="G1574" i="1"/>
  <c r="G1576" i="1"/>
  <c r="G1578" i="1"/>
  <c r="G1580" i="1"/>
  <c r="F83" i="4"/>
  <c r="F107" i="4"/>
  <c r="F197" i="4"/>
  <c r="F352" i="4"/>
  <c r="F364" i="4"/>
  <c r="F416" i="4"/>
  <c r="F473" i="4"/>
  <c r="F485" i="4"/>
  <c r="F529" i="4"/>
  <c r="F581" i="4"/>
  <c r="F603" i="4"/>
  <c r="F13" i="5"/>
  <c r="F69" i="5"/>
  <c r="F79" i="5"/>
  <c r="F119" i="5"/>
  <c r="F135" i="5"/>
  <c r="F149" i="5"/>
  <c r="F180" i="5"/>
  <c r="E291" i="9"/>
  <c r="B291" i="9" s="1"/>
  <c r="F190" i="5"/>
  <c r="E292" i="9"/>
  <c r="B292" i="9" s="1"/>
  <c r="F206" i="5"/>
  <c r="F238" i="5"/>
  <c r="F246" i="5"/>
  <c r="D129" i="6"/>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3" i="9"/>
  <c r="E163" i="9" s="1"/>
  <c r="B163" i="9" s="1"/>
  <c r="G161" i="9"/>
  <c r="E161" i="9" s="1"/>
  <c r="B161" i="9" s="1"/>
  <c r="M212" i="9"/>
  <c r="G191" i="9"/>
  <c r="E191"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164" i="9"/>
  <c r="G162" i="9"/>
  <c r="E162" i="9" s="1"/>
  <c r="B162" i="9" s="1"/>
  <c r="G160" i="9"/>
  <c r="E160" i="9" s="1"/>
  <c r="B160" i="9" s="1"/>
  <c r="I10" i="9"/>
  <c r="H1480" i="1"/>
  <c r="G20" i="9"/>
  <c r="H20" i="9"/>
  <c r="F152" i="4"/>
  <c r="F417" i="4"/>
  <c r="E87" i="5"/>
  <c r="D1065" i="1" s="1"/>
  <c r="H1065" i="1" s="1"/>
  <c r="E286" i="9"/>
  <c r="B286" i="9" s="1"/>
  <c r="F88" i="5"/>
  <c r="D146" i="5"/>
  <c r="E176" i="5"/>
  <c r="B297" i="9"/>
  <c r="E296" i="9"/>
  <c r="I10" i="3" s="1"/>
  <c r="B125" i="9"/>
  <c r="B129" i="9"/>
  <c r="B133" i="9"/>
  <c r="B137" i="9"/>
  <c r="B141" i="9"/>
  <c r="B273" i="9"/>
  <c r="B127" i="9"/>
  <c r="B131" i="9"/>
  <c r="B135" i="9"/>
  <c r="B139" i="9"/>
  <c r="B281" i="9"/>
  <c r="B213" i="9"/>
  <c r="B215" i="9"/>
  <c r="B217" i="9"/>
  <c r="B221" i="9"/>
  <c r="B223" i="9"/>
  <c r="F275" i="9"/>
  <c r="B279" i="9"/>
  <c r="B290" i="9"/>
  <c r="B228" i="9"/>
  <c r="B230" i="9"/>
  <c r="B232" i="9"/>
  <c r="B234" i="9"/>
  <c r="B236" i="9"/>
  <c r="B238" i="9"/>
  <c r="B240" i="9"/>
  <c r="B242" i="9"/>
  <c r="B244" i="9"/>
  <c r="B246" i="9"/>
  <c r="B248" i="9"/>
  <c r="B250" i="9"/>
  <c r="B252" i="9"/>
  <c r="B254" i="9"/>
  <c r="B256" i="9"/>
  <c r="B258" i="9"/>
  <c r="B260" i="9"/>
  <c r="B262" i="9"/>
  <c r="B264" i="9"/>
  <c r="B266" i="9"/>
  <c r="B268" i="9"/>
  <c r="B270" i="9"/>
  <c r="I20" i="3" l="1"/>
  <c r="I23" i="3"/>
  <c r="D1214" i="1"/>
  <c r="E68" i="5"/>
  <c r="I21" i="3" s="1"/>
  <c r="F87" i="5"/>
  <c r="H986" i="1"/>
  <c r="H1565" i="1"/>
  <c r="G1565" i="1"/>
  <c r="G1518" i="1"/>
  <c r="G1483" i="1"/>
  <c r="G1408" i="1"/>
  <c r="I24" i="3"/>
  <c r="E141" i="6"/>
  <c r="I28" i="3" s="1"/>
  <c r="F5" i="6"/>
  <c r="G1300" i="1"/>
  <c r="H184" i="1"/>
  <c r="I16" i="3"/>
  <c r="D141" i="6"/>
  <c r="C1299" i="1"/>
  <c r="H24" i="3"/>
  <c r="H1215" i="1"/>
  <c r="H397" i="1"/>
  <c r="H346" i="1"/>
  <c r="F299" i="4"/>
  <c r="C294" i="1"/>
  <c r="D298" i="4"/>
  <c r="F644" i="4"/>
  <c r="C638" i="1"/>
  <c r="H248" i="1"/>
  <c r="H232" i="1"/>
  <c r="H227" i="1"/>
  <c r="H220" i="1"/>
  <c r="H192" i="1"/>
  <c r="H198" i="1"/>
  <c r="H173" i="1"/>
  <c r="F163" i="4"/>
  <c r="C159" i="1"/>
  <c r="D151" i="4"/>
  <c r="H148" i="1"/>
  <c r="H155" i="1"/>
  <c r="F82" i="4"/>
  <c r="C78" i="1"/>
  <c r="G25" i="1"/>
  <c r="H25" i="1"/>
  <c r="G4" i="1"/>
  <c r="D6" i="4"/>
  <c r="C3" i="1"/>
  <c r="H28" i="3"/>
  <c r="K1432" i="9"/>
  <c r="G295" i="9"/>
  <c r="E295" i="9" s="1"/>
  <c r="B295" i="9" s="1"/>
  <c r="I34" i="3"/>
  <c r="C1517" i="1"/>
  <c r="H11" i="3" s="1"/>
  <c r="F420" i="4"/>
  <c r="D635" i="4"/>
  <c r="C414" i="1"/>
  <c r="F146" i="5"/>
  <c r="C1124" i="1"/>
  <c r="H20" i="3"/>
  <c r="F7" i="5"/>
  <c r="C985" i="1"/>
  <c r="F350" i="4"/>
  <c r="C345" i="1"/>
  <c r="E639" i="4"/>
  <c r="D407" i="1"/>
  <c r="D175" i="5"/>
  <c r="H22" i="3"/>
  <c r="F176" i="5"/>
  <c r="C1153" i="1"/>
  <c r="D636" i="4"/>
  <c r="F528" i="4"/>
  <c r="C522" i="1"/>
  <c r="E289" i="4"/>
  <c r="I17" i="3"/>
  <c r="D147" i="1"/>
  <c r="I1457" i="1"/>
  <c r="E175" i="5"/>
  <c r="D1152" i="1" s="1"/>
  <c r="I22" i="3"/>
  <c r="D1153" i="1"/>
  <c r="E20" i="9"/>
  <c r="E164" i="9"/>
  <c r="B164" i="9" s="1"/>
  <c r="B191" i="9"/>
  <c r="E165" i="9"/>
  <c r="B165" i="9" s="1"/>
  <c r="F212" i="9"/>
  <c r="B212" i="9" s="1"/>
  <c r="F129" i="6"/>
  <c r="C1423" i="1"/>
  <c r="G1481" i="1"/>
  <c r="H1481" i="1"/>
  <c r="G294" i="9"/>
  <c r="E294" i="9" s="1"/>
  <c r="D68" i="5"/>
  <c r="D6" i="5" s="1"/>
  <c r="E636" i="4"/>
  <c r="D630" i="1" s="1"/>
  <c r="D522" i="1"/>
  <c r="E635" i="4"/>
  <c r="D629" i="1" s="1"/>
  <c r="D414" i="1"/>
  <c r="D407" i="4"/>
  <c r="G1065" i="1"/>
  <c r="H1214" i="1" l="1"/>
  <c r="G1214" i="1"/>
  <c r="D1046" i="1"/>
  <c r="E6" i="5"/>
  <c r="G282" i="9" s="1"/>
  <c r="E282" i="9" s="1"/>
  <c r="B282" i="9" s="1"/>
  <c r="D1435" i="1"/>
  <c r="H1435" i="1" s="1"/>
  <c r="F141" i="6"/>
  <c r="C1435" i="1"/>
  <c r="H9" i="3" s="1"/>
  <c r="G299" i="9"/>
  <c r="E299" i="9" s="1"/>
  <c r="E298" i="9" s="1"/>
  <c r="H1299" i="1"/>
  <c r="G1299" i="1"/>
  <c r="C293" i="1"/>
  <c r="F298" i="4"/>
  <c r="D408" i="4"/>
  <c r="G294" i="1"/>
  <c r="H294" i="1"/>
  <c r="H638" i="1"/>
  <c r="G638" i="1"/>
  <c r="C147" i="1"/>
  <c r="H147" i="1" s="1"/>
  <c r="H17" i="3"/>
  <c r="F151" i="4"/>
  <c r="D289" i="4"/>
  <c r="G159" i="1"/>
  <c r="H159" i="1"/>
  <c r="H78" i="1"/>
  <c r="G78" i="1"/>
  <c r="G3" i="1"/>
  <c r="H3" i="1"/>
  <c r="C2" i="1"/>
  <c r="F6" i="4"/>
  <c r="D412" i="4"/>
  <c r="D290" i="4"/>
  <c r="H16" i="3"/>
  <c r="G276" i="9"/>
  <c r="C984" i="1"/>
  <c r="N3" i="9"/>
  <c r="B294" i="9"/>
  <c r="E293" i="9"/>
  <c r="I11" i="3" s="1"/>
  <c r="G1423" i="1"/>
  <c r="H1423" i="1"/>
  <c r="E291" i="4"/>
  <c r="D287" i="1" s="1"/>
  <c r="E413" i="4"/>
  <c r="D285" i="1"/>
  <c r="E290" i="4"/>
  <c r="D286" i="1" s="1"/>
  <c r="H276" i="9"/>
  <c r="F175" i="5"/>
  <c r="C1152" i="1"/>
  <c r="H345" i="1"/>
  <c r="G345" i="1"/>
  <c r="F408" i="4"/>
  <c r="C403" i="1"/>
  <c r="H1124" i="1"/>
  <c r="G1124" i="1"/>
  <c r="H414" i="1"/>
  <c r="G414" i="1"/>
  <c r="F407" i="4"/>
  <c r="C402" i="1"/>
  <c r="F68" i="5"/>
  <c r="H21" i="3"/>
  <c r="C1046" i="1"/>
  <c r="B20" i="9"/>
  <c r="E19" i="9"/>
  <c r="H522" i="1"/>
  <c r="G522" i="1"/>
  <c r="F636" i="4"/>
  <c r="C630" i="1"/>
  <c r="H1153" i="1"/>
  <c r="G1153" i="1"/>
  <c r="D633" i="1"/>
  <c r="H985" i="1"/>
  <c r="G985" i="1"/>
  <c r="F635" i="4"/>
  <c r="C629" i="1"/>
  <c r="G1517" i="1"/>
  <c r="H1517" i="1"/>
  <c r="D984" i="1" l="1"/>
  <c r="H984" i="1" s="1"/>
  <c r="F6" i="5"/>
  <c r="B299" i="9"/>
  <c r="G1435" i="1"/>
  <c r="G293" i="1"/>
  <c r="H293" i="1"/>
  <c r="G147" i="1"/>
  <c r="F289" i="4"/>
  <c r="D413" i="4"/>
  <c r="D414" i="4" s="1"/>
  <c r="C285" i="1"/>
  <c r="D291" i="4"/>
  <c r="F290" i="4"/>
  <c r="C286" i="1"/>
  <c r="H286" i="1" s="1"/>
  <c r="C407" i="1"/>
  <c r="D639" i="4"/>
  <c r="F412" i="4"/>
  <c r="H2" i="1"/>
  <c r="G2" i="1"/>
  <c r="H629" i="1"/>
  <c r="G629" i="1"/>
  <c r="H403" i="1"/>
  <c r="G403" i="1"/>
  <c r="H1152" i="1"/>
  <c r="G1152" i="1"/>
  <c r="E640" i="4"/>
  <c r="E415" i="4"/>
  <c r="D410" i="1" s="1"/>
  <c r="D408" i="1"/>
  <c r="E414" i="4"/>
  <c r="D409" i="1" s="1"/>
  <c r="H630" i="1"/>
  <c r="G630" i="1"/>
  <c r="H1046" i="1"/>
  <c r="G1046" i="1"/>
  <c r="I9" i="3"/>
  <c r="K3" i="9"/>
  <c r="H8" i="3"/>
  <c r="E276" i="9"/>
  <c r="H402" i="1"/>
  <c r="G402" i="1"/>
  <c r="G984" i="1" l="1"/>
  <c r="G285" i="1"/>
  <c r="H285" i="1"/>
  <c r="C287" i="1"/>
  <c r="F291" i="4"/>
  <c r="D415" i="4"/>
  <c r="C408" i="1"/>
  <c r="H408" i="1" s="1"/>
  <c r="D640" i="4"/>
  <c r="F413" i="4"/>
  <c r="F639" i="4"/>
  <c r="C633" i="1"/>
  <c r="F414" i="4"/>
  <c r="C409" i="1"/>
  <c r="H409" i="1" s="1"/>
  <c r="D642" i="4"/>
  <c r="H407" i="1"/>
  <c r="G407" i="1"/>
  <c r="G286" i="1"/>
  <c r="M3" i="9"/>
  <c r="G408" i="1"/>
  <c r="B276" i="9"/>
  <c r="E275" i="9"/>
  <c r="I8" i="3" s="1"/>
  <c r="E642" i="4"/>
  <c r="D634" i="1"/>
  <c r="E641" i="4"/>
  <c r="C634" i="1" l="1"/>
  <c r="G634" i="1" s="1"/>
  <c r="F640" i="4"/>
  <c r="D641" i="4"/>
  <c r="C410" i="1"/>
  <c r="F415" i="4"/>
  <c r="H287" i="1"/>
  <c r="G287" i="1"/>
  <c r="F642" i="4"/>
  <c r="C636" i="1"/>
  <c r="G633" i="1"/>
  <c r="H633" i="1"/>
  <c r="G409" i="1"/>
  <c r="E645" i="4"/>
  <c r="D635" i="1"/>
  <c r="E646" i="4"/>
  <c r="D636" i="1"/>
  <c r="H634" i="1"/>
  <c r="H636" i="1" l="1"/>
  <c r="D645" i="4"/>
  <c r="C635" i="1"/>
  <c r="F641" i="4"/>
  <c r="G410" i="1"/>
  <c r="H410" i="1"/>
  <c r="D646" i="4"/>
  <c r="G636" i="1"/>
  <c r="I19" i="3"/>
  <c r="D640" i="1"/>
  <c r="I18" i="3"/>
  <c r="D639" i="1"/>
  <c r="F645" i="4" l="1"/>
  <c r="H18" i="3"/>
  <c r="C639" i="1"/>
  <c r="H639" i="1" s="1"/>
  <c r="F646" i="4"/>
  <c r="C640" i="1"/>
  <c r="G640" i="1" s="1"/>
  <c r="H19" i="3"/>
  <c r="G635" i="1"/>
  <c r="H635" i="1"/>
  <c r="G639" i="1"/>
  <c r="H640" i="1" l="1"/>
  <c r="H7" i="3"/>
  <c r="J3" i="9" s="1"/>
  <c r="L272" i="9" s="1"/>
  <c r="J17" i="9" l="1"/>
  <c r="I6" i="9"/>
  <c r="I8" i="9"/>
  <c r="K13" i="9"/>
  <c r="J10" i="9"/>
  <c r="I11" i="9"/>
  <c r="I7" i="9"/>
  <c r="G15" i="9"/>
  <c r="K12" i="9"/>
  <c r="H18" i="9"/>
  <c r="I17" i="9"/>
  <c r="I12" i="9"/>
  <c r="L16" i="9"/>
  <c r="K6" i="9"/>
  <c r="K9" i="9"/>
  <c r="G16" i="9"/>
  <c r="H17" i="9"/>
  <c r="K8" i="9"/>
  <c r="K7" i="9"/>
  <c r="I13" i="9"/>
  <c r="M272" i="9"/>
  <c r="F272" i="9" s="1"/>
  <c r="M15" i="9"/>
  <c r="M16" i="9"/>
  <c r="K10" i="9"/>
  <c r="J13" i="9"/>
  <c r="K5" i="9"/>
  <c r="L15" i="9"/>
  <c r="J5" i="9"/>
  <c r="J9" i="9"/>
  <c r="J8" i="9"/>
  <c r="J12" i="9"/>
  <c r="H15" i="9"/>
  <c r="G17" i="9"/>
  <c r="E17" i="9" s="1"/>
  <c r="B17" i="9" s="1"/>
  <c r="H16" i="9"/>
  <c r="E16" i="9" s="1"/>
  <c r="I5" i="9"/>
  <c r="J7" i="9"/>
  <c r="J11" i="9"/>
  <c r="J6" i="9"/>
  <c r="E6" i="9" s="1"/>
  <c r="B6" i="9" s="1"/>
  <c r="I9" i="9"/>
  <c r="E9" i="9" s="1"/>
  <c r="B9" i="9" s="1"/>
  <c r="K11" i="9"/>
  <c r="G18" i="9"/>
  <c r="I7" i="3"/>
  <c r="E10" i="9" l="1"/>
  <c r="B10" i="9" s="1"/>
  <c r="E12" i="9"/>
  <c r="B12" i="9" s="1"/>
  <c r="E5" i="9"/>
  <c r="E8" i="9"/>
  <c r="B8" i="9" s="1"/>
  <c r="F15" i="9"/>
  <c r="E13" i="9"/>
  <c r="B13" i="9" s="1"/>
  <c r="E18" i="9"/>
  <c r="B18" i="9" s="1"/>
  <c r="E15" i="9"/>
  <c r="E7" i="9"/>
  <c r="B7" i="9" s="1"/>
  <c r="F16" i="9"/>
  <c r="F19" i="9"/>
  <c r="B272" i="9"/>
  <c r="E11" i="9"/>
  <c r="B11" i="9" s="1"/>
  <c r="B16" i="9"/>
  <c r="B5" i="9"/>
  <c r="F14" i="9" l="1"/>
  <c r="F3" i="9" s="1"/>
  <c r="B15" i="9"/>
  <c r="E14" i="9"/>
  <c r="E4"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<sst xmlns="http://schemas.openxmlformats.org/spreadsheetml/2006/main" count="4313" uniqueCount="3394">
  <si>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</si>
  <si>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</si>
  <si>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</si>
  <si>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</si>
  <si>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</si>
  <si>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</si>
  <si>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</si>
  <si>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</si>
  <si>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</si>
  <si>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</si>
  <si>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</si>
  <si>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</si>
  <si>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</si>
  <si>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</si>
  <si>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</si>
  <si>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</si>
  <si>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</si>
  <si>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</si>
  <si>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</si>
  <si>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</si>
  <si>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</si>
  <si>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</si>
  <si>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</si>
  <si>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</si>
  <si>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</si>
  <si>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</si>
  <si>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</si>
  <si>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</si>
  <si>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</si>
  <si>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</si>
  <si>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</si>
  <si>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STRIZIVOJNA</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</si>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</sst>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center"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6259029</v>
      </c>
      <c r="D2" s="6">
        <f>'PR-RAS'!E6</f>
        <v>12474568.359999999</v>
      </c>
      <c r="E2" s="6">
        <v>0</v>
      </c>
      <c r="F2" s="6">
        <v>0</v>
      </c>
      <c r="G2" s="7">
        <f t="shared" ref="G2:G264" si="0">(B2/1000)*(C2*1+D2*2)</f>
        <v>31208.165720000001</v>
      </c>
      <c r="H2" s="7">
        <f t="shared" ref="H2:H264" si="1">ABS(C2-ROUND(C2,0))+ABS(D2-ROUND(D2,0))</f>
        <v>0.35999999940395355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1129001</v>
      </c>
      <c r="D3" s="1">
        <f>'PR-RAS'!E7</f>
        <v>2518433.61</v>
      </c>
      <c r="E3" s="1">
        <v>0</v>
      </c>
      <c r="F3" s="1">
        <v>0</v>
      </c>
      <c r="G3" s="2">
        <f t="shared" si="0"/>
        <v>12331.736440000001</v>
      </c>
      <c r="H3" s="2">
        <f t="shared" si="1"/>
        <v>0.39000000013038516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1073506</v>
      </c>
      <c r="D4" s="1">
        <f>'PR-RAS'!E8</f>
        <v>2400158.46</v>
      </c>
      <c r="E4" s="1">
        <v>0</v>
      </c>
      <c r="F4" s="1">
        <v>0</v>
      </c>
      <c r="G4" s="2">
        <f t="shared" si="0"/>
        <v>17621.46876</v>
      </c>
      <c r="H4" s="2">
        <f t="shared" si="1"/>
        <v>0.4599999999627471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1461683</v>
      </c>
      <c r="D5" s="1">
        <f>'PR-RAS'!E9</f>
        <v>2828385.45</v>
      </c>
      <c r="E5" s="1">
        <v>0</v>
      </c>
      <c r="F5" s="1">
        <v>0</v>
      </c>
      <c r="G5" s="2">
        <f t="shared" si="0"/>
        <v>28473.815600000002</v>
      </c>
      <c r="H5" s="2">
        <f t="shared" si="1"/>
        <v>0.45000000018626451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85937</v>
      </c>
      <c r="D9" s="1">
        <f>'PR-RAS'!E13</f>
        <v>85014.26</v>
      </c>
      <c r="E9" s="1">
        <v>0</v>
      </c>
      <c r="F9" s="1">
        <v>0</v>
      </c>
      <c r="G9" s="2">
        <f t="shared" si="0"/>
        <v>2047.72416</v>
      </c>
      <c r="H9" s="2">
        <f t="shared" si="1"/>
        <v>0.25999999999476131</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474114</v>
      </c>
      <c r="D11" s="1">
        <f>'PR-RAS'!E15</f>
        <v>513241.25</v>
      </c>
      <c r="E11" s="1">
        <v>0</v>
      </c>
      <c r="F11" s="1">
        <v>0</v>
      </c>
      <c r="G11" s="2">
        <f t="shared" si="0"/>
        <v>15005.965</v>
      </c>
      <c r="H11" s="2">
        <f t="shared" si="1"/>
        <v>0.25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55018</v>
      </c>
      <c r="D19" s="1">
        <f>'PR-RAS'!E23</f>
        <v>118275.15</v>
      </c>
      <c r="E19" s="1">
        <v>0</v>
      </c>
      <c r="F19" s="1">
        <v>0</v>
      </c>
      <c r="G19" s="2">
        <f t="shared" si="0"/>
        <v>5248.2293999999993</v>
      </c>
      <c r="H19" s="2">
        <f t="shared" si="1"/>
        <v>0.14999999999417923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55018</v>
      </c>
      <c r="D23" s="1">
        <f>'PR-RAS'!E27</f>
        <v>118275.15</v>
      </c>
      <c r="E23" s="1">
        <v>0</v>
      </c>
      <c r="F23" s="1">
        <v>0</v>
      </c>
      <c r="G23" s="2">
        <f t="shared" si="0"/>
        <v>6414.5025999999998</v>
      </c>
      <c r="H23" s="2">
        <f t="shared" si="1"/>
        <v>0.14999999999417923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477</v>
      </c>
      <c r="D25" s="1">
        <f>'PR-RAS'!E29</f>
        <v>0</v>
      </c>
      <c r="E25" s="1">
        <v>0</v>
      </c>
      <c r="F25" s="1">
        <v>0</v>
      </c>
      <c r="G25" s="2">
        <f t="shared" si="0"/>
        <v>11.448</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477</v>
      </c>
      <c r="D27" s="1">
        <f>'PR-RAS'!E31</f>
        <v>0</v>
      </c>
      <c r="E27" s="1">
        <v>0</v>
      </c>
      <c r="F27" s="1">
        <v>0</v>
      </c>
      <c r="G27" s="2">
        <f t="shared" si="0"/>
        <v>12.401999999999999</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4608640</v>
      </c>
      <c r="D46" s="1">
        <f>'PR-RAS'!E50</f>
        <v>8912812.7999999989</v>
      </c>
      <c r="E46" s="1">
        <v>0</v>
      </c>
      <c r="F46" s="1">
        <v>0</v>
      </c>
      <c r="G46" s="2">
        <f t="shared" si="0"/>
        <v>1009541.9519999998</v>
      </c>
      <c r="H46" s="2">
        <f t="shared" si="1"/>
        <v>0.20000000111758709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4078499</v>
      </c>
      <c r="D55" s="1">
        <f>'PR-RAS'!E59</f>
        <v>4965806.9499999993</v>
      </c>
      <c r="E55" s="1">
        <v>0</v>
      </c>
      <c r="F55" s="1">
        <v>0</v>
      </c>
      <c r="G55" s="2">
        <f t="shared" si="0"/>
        <v>756546.09659999993</v>
      </c>
      <c r="H55" s="2">
        <f t="shared" si="1"/>
        <v>5.000000074505806E-2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3536499</v>
      </c>
      <c r="D56" s="1">
        <f>'PR-RAS'!E60</f>
        <v>3535422.3</v>
      </c>
      <c r="E56" s="1">
        <v>0</v>
      </c>
      <c r="F56" s="1">
        <v>0</v>
      </c>
      <c r="G56" s="2">
        <f t="shared" si="0"/>
        <v>583403.89799999993</v>
      </c>
      <c r="H56" s="2">
        <f t="shared" si="1"/>
        <v>0.29999999981373549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542000</v>
      </c>
      <c r="D57" s="1">
        <f>'PR-RAS'!E61</f>
        <v>1430384.65</v>
      </c>
      <c r="E57" s="1">
        <v>0</v>
      </c>
      <c r="F57" s="1">
        <v>0</v>
      </c>
      <c r="G57" s="2">
        <f t="shared" si="0"/>
        <v>190555.0808</v>
      </c>
      <c r="H57" s="2">
        <f t="shared" si="1"/>
        <v>0.35000000009313226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246619</v>
      </c>
      <c r="D58" s="1">
        <f>'PR-RAS'!E62</f>
        <v>0</v>
      </c>
      <c r="E58" s="1">
        <v>0</v>
      </c>
      <c r="F58" s="1">
        <v>0</v>
      </c>
      <c r="G58" s="2">
        <f t="shared" si="0"/>
        <v>14057.283000000001</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99769</v>
      </c>
      <c r="D59" s="1">
        <f>'PR-RAS'!E63</f>
        <v>0</v>
      </c>
      <c r="E59" s="1">
        <v>0</v>
      </c>
      <c r="F59" s="1">
        <v>0</v>
      </c>
      <c r="G59" s="2">
        <f t="shared" si="0"/>
        <v>5786.6019999999999</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146850</v>
      </c>
      <c r="D60" s="1">
        <f>'PR-RAS'!E64</f>
        <v>0</v>
      </c>
      <c r="E60" s="1">
        <v>0</v>
      </c>
      <c r="F60" s="1">
        <v>0</v>
      </c>
      <c r="G60" s="2">
        <f t="shared" si="0"/>
        <v>8664.15</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283522</v>
      </c>
      <c r="D70" s="1">
        <f>'PR-RAS'!E74</f>
        <v>3947005.85</v>
      </c>
      <c r="E70" s="1">
        <v>0</v>
      </c>
      <c r="F70" s="1">
        <v>0</v>
      </c>
      <c r="G70" s="2">
        <f t="shared" si="0"/>
        <v>564249.82530000003</v>
      </c>
      <c r="H70" s="2">
        <f t="shared" si="1"/>
        <v>0.14999999990686774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283522</v>
      </c>
      <c r="D71" s="1">
        <f>'PR-RAS'!E75</f>
        <v>639847.32999999996</v>
      </c>
      <c r="E71" s="1">
        <v>0</v>
      </c>
      <c r="F71" s="1">
        <v>0</v>
      </c>
      <c r="G71" s="2">
        <f t="shared" si="0"/>
        <v>109425.16620000001</v>
      </c>
      <c r="H71" s="2">
        <f t="shared" si="1"/>
        <v>0.32999999995809048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3307158.52</v>
      </c>
      <c r="E72" s="1">
        <v>0</v>
      </c>
      <c r="F72" s="1">
        <v>0</v>
      </c>
      <c r="G72" s="2">
        <f t="shared" si="0"/>
        <v>469616.50983999996</v>
      </c>
      <c r="H72" s="2">
        <f t="shared" si="1"/>
        <v>0.47999999998137355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123084</v>
      </c>
      <c r="D78" s="1">
        <f>'PR-RAS'!E82</f>
        <v>201070.36000000002</v>
      </c>
      <c r="E78" s="1">
        <v>0</v>
      </c>
      <c r="F78" s="1">
        <v>0</v>
      </c>
      <c r="G78" s="2">
        <f t="shared" si="0"/>
        <v>40442.303439999996</v>
      </c>
      <c r="H78" s="2">
        <f t="shared" si="1"/>
        <v>0.36000000001513399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216</v>
      </c>
      <c r="D79" s="1">
        <f>'PR-RAS'!E83</f>
        <v>4523.47</v>
      </c>
      <c r="E79" s="1">
        <v>0</v>
      </c>
      <c r="F79" s="1">
        <v>0</v>
      </c>
      <c r="G79" s="2">
        <f t="shared" si="0"/>
        <v>722.50932</v>
      </c>
      <c r="H79" s="2">
        <f t="shared" si="1"/>
        <v>0.47000000000025466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v>
      </c>
      <c r="D81" s="1">
        <f>'PR-RAS'!E85</f>
        <v>24.85</v>
      </c>
      <c r="E81" s="1">
        <v>0</v>
      </c>
      <c r="F81" s="1">
        <v>0</v>
      </c>
      <c r="G81" s="2">
        <f t="shared" si="0"/>
        <v>4.9359999999999999</v>
      </c>
      <c r="H81" s="2">
        <f t="shared" si="1"/>
        <v>0.14999999999999858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204</v>
      </c>
      <c r="D82" s="1">
        <f>'PR-RAS'!E86</f>
        <v>4498.62</v>
      </c>
      <c r="E82" s="1">
        <v>0</v>
      </c>
      <c r="F82" s="1">
        <v>0</v>
      </c>
      <c r="G82" s="2">
        <f t="shared" si="0"/>
        <v>745.30043999999998</v>
      </c>
      <c r="H82" s="2">
        <f t="shared" si="1"/>
        <v>0.38000000000010914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122448</v>
      </c>
      <c r="D87" s="1">
        <f>'PR-RAS'!E91</f>
        <v>194266.89</v>
      </c>
      <c r="E87" s="1">
        <v>0</v>
      </c>
      <c r="F87" s="1">
        <v>0</v>
      </c>
      <c r="G87" s="2">
        <f t="shared" si="0"/>
        <v>43944.433080000003</v>
      </c>
      <c r="H87" s="2">
        <f t="shared" si="1"/>
        <v>0.10999999998603016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6672</v>
      </c>
      <c r="D88" s="1">
        <f>'PR-RAS'!E92</f>
        <v>4977.95</v>
      </c>
      <c r="E88" s="1">
        <v>0</v>
      </c>
      <c r="F88" s="1">
        <v>0</v>
      </c>
      <c r="G88" s="2">
        <f t="shared" si="0"/>
        <v>1446.6273000000001</v>
      </c>
      <c r="H88" s="2">
        <f t="shared" si="1"/>
        <v>5.0000000000181899E-2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102282</v>
      </c>
      <c r="D89" s="1">
        <f>'PR-RAS'!E93</f>
        <v>188887.71</v>
      </c>
      <c r="E89" s="1">
        <v>0</v>
      </c>
      <c r="F89" s="1">
        <v>0</v>
      </c>
      <c r="G89" s="2">
        <f t="shared" si="0"/>
        <v>42245.052959999994</v>
      </c>
      <c r="H89" s="2">
        <f t="shared" si="1"/>
        <v>0.29000000000814907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13494</v>
      </c>
      <c r="D93" s="1">
        <f>'PR-RAS'!E97</f>
        <v>401.23</v>
      </c>
      <c r="E93" s="1">
        <v>0</v>
      </c>
      <c r="F93" s="1">
        <v>0</v>
      </c>
      <c r="G93" s="2">
        <f t="shared" si="0"/>
        <v>1315.27432</v>
      </c>
      <c r="H93" s="2">
        <f t="shared" si="1"/>
        <v>0.23000000000001819</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420</v>
      </c>
      <c r="D94" s="1">
        <f>'PR-RAS'!E98</f>
        <v>2280</v>
      </c>
      <c r="E94" s="1">
        <v>0</v>
      </c>
      <c r="F94" s="1">
        <v>0</v>
      </c>
      <c r="G94" s="2">
        <f t="shared" si="0"/>
        <v>463.14</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420</v>
      </c>
      <c r="D96" s="1">
        <f>'PR-RAS'!E100</f>
        <v>2280</v>
      </c>
      <c r="E96" s="1">
        <v>0</v>
      </c>
      <c r="F96" s="1">
        <v>0</v>
      </c>
      <c r="G96" s="2">
        <f t="shared" si="0"/>
        <v>473.1</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375209</v>
      </c>
      <c r="D102" s="1">
        <f>'PR-RAS'!E106</f>
        <v>835119.71000000008</v>
      </c>
      <c r="E102" s="1">
        <v>0</v>
      </c>
      <c r="F102" s="1">
        <v>0</v>
      </c>
      <c r="G102" s="2">
        <f t="shared" si="0"/>
        <v>206590.29042000003</v>
      </c>
      <c r="H102" s="2">
        <f t="shared" si="1"/>
        <v>0.28999999992083758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69123</v>
      </c>
      <c r="D103" s="1">
        <f>'PR-RAS'!E107</f>
        <v>61385</v>
      </c>
      <c r="E103" s="1">
        <v>0</v>
      </c>
      <c r="F103" s="1">
        <v>0</v>
      </c>
      <c r="G103" s="2">
        <f t="shared" si="0"/>
        <v>19573.085999999999</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69002</v>
      </c>
      <c r="D105" s="1">
        <f>'PR-RAS'!E109</f>
        <v>61380.38</v>
      </c>
      <c r="E105" s="1">
        <v>0</v>
      </c>
      <c r="F105" s="1">
        <v>0</v>
      </c>
      <c r="G105" s="2">
        <f t="shared" si="0"/>
        <v>19943.32704</v>
      </c>
      <c r="H105" s="2">
        <f t="shared" si="1"/>
        <v>0.37999999999738066</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121</v>
      </c>
      <c r="D106" s="1">
        <f>'PR-RAS'!E110</f>
        <v>4.62</v>
      </c>
      <c r="E106" s="1">
        <v>0</v>
      </c>
      <c r="F106" s="1">
        <v>0</v>
      </c>
      <c r="G106" s="2">
        <f t="shared" si="0"/>
        <v>13.6752</v>
      </c>
      <c r="H106" s="2">
        <f t="shared" si="1"/>
        <v>0.37999999999999989</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137577</v>
      </c>
      <c r="D108" s="1">
        <f>'PR-RAS'!E112</f>
        <v>528903.07000000007</v>
      </c>
      <c r="E108" s="1">
        <v>0</v>
      </c>
      <c r="F108" s="1">
        <v>0</v>
      </c>
      <c r="G108" s="2">
        <f t="shared" si="0"/>
        <v>127905.99598000001</v>
      </c>
      <c r="H108" s="2">
        <f t="shared" si="1"/>
        <v>7.000000006519258E-2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136477</v>
      </c>
      <c r="D111" s="1">
        <f>'PR-RAS'!E115</f>
        <v>527441.15</v>
      </c>
      <c r="E111" s="1">
        <v>0</v>
      </c>
      <c r="F111" s="1">
        <v>0</v>
      </c>
      <c r="G111" s="2">
        <f t="shared" si="0"/>
        <v>131049.523</v>
      </c>
      <c r="H111" s="2">
        <f t="shared" si="1"/>
        <v>0.15000000002328306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1100</v>
      </c>
      <c r="D113" s="1">
        <f>'PR-RAS'!E117</f>
        <v>1461.92</v>
      </c>
      <c r="E113" s="1">
        <v>0</v>
      </c>
      <c r="F113" s="1">
        <v>0</v>
      </c>
      <c r="G113" s="2">
        <f t="shared" si="0"/>
        <v>450.67008000000004</v>
      </c>
      <c r="H113" s="2">
        <f t="shared" si="1"/>
        <v>7.999999999992724E-2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168509</v>
      </c>
      <c r="D116" s="1">
        <f>'PR-RAS'!E120</f>
        <v>244831.64</v>
      </c>
      <c r="E116" s="1">
        <v>0</v>
      </c>
      <c r="F116" s="1">
        <v>0</v>
      </c>
      <c r="G116" s="2">
        <f t="shared" si="0"/>
        <v>75689.8122</v>
      </c>
      <c r="H116" s="2">
        <f t="shared" si="1"/>
        <v>0.35999999998603016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5320</v>
      </c>
      <c r="D117" s="1">
        <f>'PR-RAS'!E121</f>
        <v>0</v>
      </c>
      <c r="E117" s="1">
        <v>0</v>
      </c>
      <c r="F117" s="1">
        <v>0</v>
      </c>
      <c r="G117" s="2">
        <f t="shared" si="0"/>
        <v>617.12</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163189</v>
      </c>
      <c r="D118" s="1">
        <f>'PR-RAS'!E122</f>
        <v>244831.64</v>
      </c>
      <c r="E118" s="1">
        <v>0</v>
      </c>
      <c r="F118" s="1">
        <v>0</v>
      </c>
      <c r="G118" s="2">
        <f t="shared" si="0"/>
        <v>76383.71676000001</v>
      </c>
      <c r="H118" s="2">
        <f t="shared" si="1"/>
        <v>0.35999999998603016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23095</v>
      </c>
      <c r="D135" s="1">
        <f>'PR-RAS'!E139</f>
        <v>7131.88</v>
      </c>
      <c r="E135" s="1">
        <v>0</v>
      </c>
      <c r="F135" s="1">
        <v>0</v>
      </c>
      <c r="G135" s="2">
        <f t="shared" si="0"/>
        <v>5006.0738400000009</v>
      </c>
      <c r="H135" s="2">
        <f t="shared" si="1"/>
        <v>0.11999999999989086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23095</v>
      </c>
      <c r="D146" s="1">
        <f>'PR-RAS'!E150</f>
        <v>7131.88</v>
      </c>
      <c r="E146" s="1">
        <v>0</v>
      </c>
      <c r="F146" s="1">
        <v>0</v>
      </c>
      <c r="G146" s="2">
        <f t="shared" si="0"/>
        <v>5417.0201999999999</v>
      </c>
      <c r="H146" s="2">
        <f t="shared" si="1"/>
        <v>0.11999999999989086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4696678</v>
      </c>
      <c r="D147" s="1">
        <f>'PR-RAS'!E151</f>
        <v>5839698.6599999992</v>
      </c>
      <c r="E147" s="1">
        <v>0</v>
      </c>
      <c r="F147" s="1">
        <v>0</v>
      </c>
      <c r="G147" s="2">
        <f t="shared" si="0"/>
        <v>2390906.9967199997</v>
      </c>
      <c r="H147" s="2">
        <f t="shared" si="1"/>
        <v>0.34000000078231096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845437</v>
      </c>
      <c r="D148" s="1">
        <f>'PR-RAS'!E152</f>
        <v>586993.04</v>
      </c>
      <c r="E148" s="1">
        <v>0</v>
      </c>
      <c r="F148" s="1">
        <v>0</v>
      </c>
      <c r="G148" s="2">
        <f t="shared" si="0"/>
        <v>296855.19276000001</v>
      </c>
      <c r="H148" s="2">
        <f t="shared" si="1"/>
        <v>4.0000000037252903E-2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713548</v>
      </c>
      <c r="D149" s="1">
        <f>'PR-RAS'!E153</f>
        <v>479055.39</v>
      </c>
      <c r="E149" s="1">
        <v>0</v>
      </c>
      <c r="F149" s="1">
        <v>0</v>
      </c>
      <c r="G149" s="2">
        <f t="shared" si="0"/>
        <v>247405.49943999999</v>
      </c>
      <c r="H149" s="2">
        <f t="shared" si="1"/>
        <v>0.39000000001396984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713548</v>
      </c>
      <c r="D150" s="1">
        <f>'PR-RAS'!E154</f>
        <v>479055.39</v>
      </c>
      <c r="E150" s="1">
        <v>0</v>
      </c>
      <c r="F150" s="1">
        <v>0</v>
      </c>
      <c r="G150" s="2">
        <f t="shared" si="0"/>
        <v>249077.15821999998</v>
      </c>
      <c r="H150" s="2">
        <f t="shared" si="1"/>
        <v>0.39000000001396984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18361</v>
      </c>
      <c r="D154" s="1">
        <f>'PR-RAS'!E158</f>
        <v>28893.42</v>
      </c>
      <c r="E154" s="1">
        <v>0</v>
      </c>
      <c r="F154" s="1">
        <v>0</v>
      </c>
      <c r="G154" s="2">
        <f t="shared" si="0"/>
        <v>11650.619519999998</v>
      </c>
      <c r="H154" s="2">
        <f t="shared" si="1"/>
        <v>0.41999999999825377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113528</v>
      </c>
      <c r="D155" s="1">
        <f>'PR-RAS'!E159</f>
        <v>79044.23</v>
      </c>
      <c r="E155" s="1">
        <v>0</v>
      </c>
      <c r="F155" s="1">
        <v>0</v>
      </c>
      <c r="G155" s="2">
        <f t="shared" si="0"/>
        <v>41828.934839999994</v>
      </c>
      <c r="H155" s="2">
        <f t="shared" si="1"/>
        <v>0.22999999999592546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113528</v>
      </c>
      <c r="D157" s="1">
        <f>'PR-RAS'!E161</f>
        <v>79044.23</v>
      </c>
      <c r="E157" s="1">
        <v>0</v>
      </c>
      <c r="F157" s="1">
        <v>0</v>
      </c>
      <c r="G157" s="2">
        <f t="shared" si="0"/>
        <v>42372.167759999997</v>
      </c>
      <c r="H157" s="2">
        <f t="shared" si="1"/>
        <v>0.22999999999592546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1963359</v>
      </c>
      <c r="D159" s="1">
        <f>'PR-RAS'!E163</f>
        <v>2060587.3499999999</v>
      </c>
      <c r="E159" s="1">
        <v>0</v>
      </c>
      <c r="F159" s="1">
        <v>0</v>
      </c>
      <c r="G159" s="2">
        <f t="shared" si="0"/>
        <v>961356.32459999993</v>
      </c>
      <c r="H159" s="2">
        <f t="shared" si="1"/>
        <v>0.34999999986030161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42853</v>
      </c>
      <c r="D160" s="1">
        <f>'PR-RAS'!E164</f>
        <v>56981.98</v>
      </c>
      <c r="E160" s="1">
        <v>0</v>
      </c>
      <c r="F160" s="1">
        <v>0</v>
      </c>
      <c r="G160" s="2">
        <f t="shared" si="0"/>
        <v>24933.896640000003</v>
      </c>
      <c r="H160" s="2">
        <f t="shared" si="1"/>
        <v>1.9999999996798579E-2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23877</v>
      </c>
      <c r="D161" s="1">
        <f>'PR-RAS'!E165</f>
        <v>30280.7</v>
      </c>
      <c r="E161" s="1">
        <v>0</v>
      </c>
      <c r="F161" s="1">
        <v>0</v>
      </c>
      <c r="G161" s="2">
        <f t="shared" si="0"/>
        <v>13510.144</v>
      </c>
      <c r="H161" s="2">
        <f t="shared" si="1"/>
        <v>0.2999999999992724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4590</v>
      </c>
      <c r="D162" s="1">
        <f>'PR-RAS'!E166</f>
        <v>5109.78</v>
      </c>
      <c r="E162" s="1">
        <v>0</v>
      </c>
      <c r="F162" s="1">
        <v>0</v>
      </c>
      <c r="G162" s="2">
        <f t="shared" si="0"/>
        <v>2384.33916</v>
      </c>
      <c r="H162" s="2">
        <f t="shared" si="1"/>
        <v>0.22000000000025466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5266</v>
      </c>
      <c r="D163" s="1">
        <f>'PR-RAS'!E167</f>
        <v>12612.5</v>
      </c>
      <c r="E163" s="1">
        <v>0</v>
      </c>
      <c r="F163" s="1">
        <v>0</v>
      </c>
      <c r="G163" s="2">
        <f t="shared" si="0"/>
        <v>4939.5420000000004</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9120</v>
      </c>
      <c r="D164" s="1">
        <f>'PR-RAS'!E168</f>
        <v>8979</v>
      </c>
      <c r="E164" s="1">
        <v>0</v>
      </c>
      <c r="F164" s="1">
        <v>0</v>
      </c>
      <c r="G164" s="2">
        <f t="shared" si="0"/>
        <v>4413.7139999999999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162585</v>
      </c>
      <c r="D165" s="1">
        <f>'PR-RAS'!E169</f>
        <v>163249.38</v>
      </c>
      <c r="E165" s="1">
        <v>0</v>
      </c>
      <c r="F165" s="1">
        <v>0</v>
      </c>
      <c r="G165" s="2">
        <f t="shared" si="0"/>
        <v>80209.736640000003</v>
      </c>
      <c r="H165" s="2">
        <f t="shared" si="1"/>
        <v>0.38000000000465661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45934</v>
      </c>
      <c r="D166" s="1">
        <f>'PR-RAS'!E170</f>
        <v>14368.88</v>
      </c>
      <c r="E166" s="1">
        <v>0</v>
      </c>
      <c r="F166" s="1">
        <v>0</v>
      </c>
      <c r="G166" s="2">
        <f t="shared" si="0"/>
        <v>12320.840399999999</v>
      </c>
      <c r="H166" s="2">
        <f t="shared" si="1"/>
        <v>0.12000000000080036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106093</v>
      </c>
      <c r="D168" s="1">
        <f>'PR-RAS'!E172</f>
        <v>140740.51999999999</v>
      </c>
      <c r="E168" s="1">
        <v>0</v>
      </c>
      <c r="F168" s="1">
        <v>0</v>
      </c>
      <c r="G168" s="2">
        <f t="shared" si="0"/>
        <v>64724.864679999999</v>
      </c>
      <c r="H168" s="2">
        <f t="shared" si="1"/>
        <v>0.48000000001047738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10001</v>
      </c>
      <c r="D170" s="1">
        <f>'PR-RAS'!E174</f>
        <v>8139.98</v>
      </c>
      <c r="E170" s="1">
        <v>0</v>
      </c>
      <c r="F170" s="1">
        <v>0</v>
      </c>
      <c r="G170" s="2">
        <f t="shared" si="0"/>
        <v>4441.4822400000003</v>
      </c>
      <c r="H170" s="2">
        <f t="shared" si="1"/>
        <v>2.0000000000436557E-2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557</v>
      </c>
      <c r="D172" s="1">
        <f>'PR-RAS'!E176</f>
        <v>0</v>
      </c>
      <c r="E172" s="1">
        <v>0</v>
      </c>
      <c r="F172" s="1">
        <v>0</v>
      </c>
      <c r="G172" s="2">
        <f t="shared" si="0"/>
        <v>95.247000000000014</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1491792</v>
      </c>
      <c r="D173" s="1">
        <f>'PR-RAS'!E177</f>
        <v>1448734.0099999998</v>
      </c>
      <c r="E173" s="1">
        <v>0</v>
      </c>
      <c r="F173" s="1">
        <v>0</v>
      </c>
      <c r="G173" s="2">
        <f t="shared" si="0"/>
        <v>754952.72343999986</v>
      </c>
      <c r="H173" s="2">
        <f t="shared" si="1"/>
        <v>9.9999997764825821E-3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29298</v>
      </c>
      <c r="D174" s="1">
        <f>'PR-RAS'!E178</f>
        <v>33138.53</v>
      </c>
      <c r="E174" s="1">
        <v>0</v>
      </c>
      <c r="F174" s="1">
        <v>0</v>
      </c>
      <c r="G174" s="2">
        <f t="shared" si="0"/>
        <v>16534.485379999998</v>
      </c>
      <c r="H174" s="2">
        <f t="shared" si="1"/>
        <v>0.47000000000116415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131814</v>
      </c>
      <c r="D175" s="1">
        <f>'PR-RAS'!E179</f>
        <v>118754.84</v>
      </c>
      <c r="E175" s="1">
        <v>0</v>
      </c>
      <c r="F175" s="1">
        <v>0</v>
      </c>
      <c r="G175" s="2">
        <f t="shared" si="0"/>
        <v>64262.320319999992</v>
      </c>
      <c r="H175" s="2">
        <f t="shared" si="1"/>
        <v>0.16000000000349246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93188</v>
      </c>
      <c r="D176" s="1">
        <f>'PR-RAS'!E180</f>
        <v>189577.5</v>
      </c>
      <c r="E176" s="1">
        <v>0</v>
      </c>
      <c r="F176" s="1">
        <v>0</v>
      </c>
      <c r="G176" s="2">
        <f t="shared" si="0"/>
        <v>82660.024999999994</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617313</v>
      </c>
      <c r="D177" s="1">
        <f>'PR-RAS'!E181</f>
        <v>687106.61</v>
      </c>
      <c r="E177" s="1">
        <v>0</v>
      </c>
      <c r="F177" s="1">
        <v>0</v>
      </c>
      <c r="G177" s="2">
        <f t="shared" si="0"/>
        <v>350508.61471999995</v>
      </c>
      <c r="H177" s="2">
        <f t="shared" si="1"/>
        <v>0.39000000001396984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1203</v>
      </c>
      <c r="D178" s="1">
        <f>'PR-RAS'!E182</f>
        <v>0</v>
      </c>
      <c r="E178" s="1">
        <v>0</v>
      </c>
      <c r="F178" s="1">
        <v>0</v>
      </c>
      <c r="G178" s="2">
        <f t="shared" si="0"/>
        <v>212.93099999999998</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83175</v>
      </c>
      <c r="D179" s="1">
        <f>'PR-RAS'!E183</f>
        <v>87365</v>
      </c>
      <c r="E179" s="1">
        <v>0</v>
      </c>
      <c r="F179" s="1">
        <v>0</v>
      </c>
      <c r="G179" s="2">
        <f t="shared" si="0"/>
        <v>45907.09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337922</v>
      </c>
      <c r="D180" s="1">
        <f>'PR-RAS'!E184</f>
        <v>265841.73</v>
      </c>
      <c r="E180" s="1">
        <v>0</v>
      </c>
      <c r="F180" s="1">
        <v>0</v>
      </c>
      <c r="G180" s="2">
        <f t="shared" si="0"/>
        <v>155659.37733999998</v>
      </c>
      <c r="H180" s="2">
        <f t="shared" si="1"/>
        <v>0.27000000001862645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36900</v>
      </c>
      <c r="D181" s="1">
        <f>'PR-RAS'!E185</f>
        <v>42982.400000000001</v>
      </c>
      <c r="E181" s="1">
        <v>0</v>
      </c>
      <c r="F181" s="1">
        <v>0</v>
      </c>
      <c r="G181" s="2">
        <f t="shared" si="0"/>
        <v>22115.664000000001</v>
      </c>
      <c r="H181" s="2">
        <f t="shared" si="1"/>
        <v>0.40000000000145519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160979</v>
      </c>
      <c r="D182" s="1">
        <f>'PR-RAS'!E186</f>
        <v>23967.4</v>
      </c>
      <c r="E182" s="1">
        <v>0</v>
      </c>
      <c r="F182" s="1">
        <v>0</v>
      </c>
      <c r="G182" s="2">
        <f t="shared" si="0"/>
        <v>37813.397799999999</v>
      </c>
      <c r="H182" s="2">
        <f t="shared" si="1"/>
        <v>0.40000000000145519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266129</v>
      </c>
      <c r="D184" s="1">
        <f>'PR-RAS'!E188</f>
        <v>391621.98</v>
      </c>
      <c r="E184" s="1">
        <v>0</v>
      </c>
      <c r="F184" s="1">
        <v>0</v>
      </c>
      <c r="G184" s="2">
        <f t="shared" si="0"/>
        <v>192035.25167999999</v>
      </c>
      <c r="H184" s="2">
        <f t="shared" si="1"/>
        <v>2.0000000018626451E-2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58430</v>
      </c>
      <c r="D185" s="1">
        <f>'PR-RAS'!E189</f>
        <v>25330.9</v>
      </c>
      <c r="E185" s="1">
        <v>0</v>
      </c>
      <c r="F185" s="1">
        <v>0</v>
      </c>
      <c r="G185" s="2">
        <f t="shared" si="0"/>
        <v>20072.891200000002</v>
      </c>
      <c r="H185" s="2">
        <f t="shared" si="1"/>
        <v>9.9999999998544808E-2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19076</v>
      </c>
      <c r="D186" s="1">
        <f>'PR-RAS'!E190</f>
        <v>28136.54</v>
      </c>
      <c r="E186" s="1">
        <v>0</v>
      </c>
      <c r="F186" s="1">
        <v>0</v>
      </c>
      <c r="G186" s="2">
        <f t="shared" si="0"/>
        <v>13939.5798</v>
      </c>
      <c r="H186" s="2">
        <f t="shared" si="1"/>
        <v>0.45999999999912689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39763</v>
      </c>
      <c r="D187" s="1">
        <f>'PR-RAS'!E191</f>
        <v>45212.78</v>
      </c>
      <c r="E187" s="1">
        <v>0</v>
      </c>
      <c r="F187" s="1">
        <v>0</v>
      </c>
      <c r="G187" s="2">
        <f t="shared" si="0"/>
        <v>24215.07216</v>
      </c>
      <c r="H187" s="2">
        <f t="shared" si="1"/>
        <v>0.22000000000116415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19575</v>
      </c>
      <c r="D188" s="1">
        <f>'PR-RAS'!E192</f>
        <v>20000</v>
      </c>
      <c r="E188" s="1">
        <v>0</v>
      </c>
      <c r="F188" s="1">
        <v>0</v>
      </c>
      <c r="G188" s="2">
        <f t="shared" si="0"/>
        <v>11140.525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1968</v>
      </c>
      <c r="D189" s="1">
        <f>'PR-RAS'!E193</f>
        <v>1626.5</v>
      </c>
      <c r="E189" s="1">
        <v>0</v>
      </c>
      <c r="F189" s="1">
        <v>0</v>
      </c>
      <c r="G189" s="2">
        <f t="shared" si="0"/>
        <v>981.548</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127317</v>
      </c>
      <c r="D191" s="1">
        <f>'PR-RAS'!E195</f>
        <v>271315.26</v>
      </c>
      <c r="E191" s="1">
        <v>0</v>
      </c>
      <c r="F191" s="1">
        <v>0</v>
      </c>
      <c r="G191" s="2">
        <f t="shared" si="0"/>
        <v>127290.0288</v>
      </c>
      <c r="H191" s="2">
        <f t="shared" si="1"/>
        <v>0.26000000000931323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80191</v>
      </c>
      <c r="D192" s="1">
        <f>'PR-RAS'!E196</f>
        <v>15521</v>
      </c>
      <c r="E192" s="1">
        <v>0</v>
      </c>
      <c r="F192" s="1">
        <v>0</v>
      </c>
      <c r="G192" s="2">
        <f t="shared" si="0"/>
        <v>21245.503000000001</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50400</v>
      </c>
      <c r="D198" s="1">
        <f>'PR-RAS'!E202</f>
        <v>3590.14</v>
      </c>
      <c r="E198" s="1">
        <v>0</v>
      </c>
      <c r="F198" s="1">
        <v>0</v>
      </c>
      <c r="G198" s="2">
        <f t="shared" si="0"/>
        <v>11343.31516</v>
      </c>
      <c r="H198" s="2">
        <f t="shared" si="1"/>
        <v>0.13999999999987267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50400</v>
      </c>
      <c r="D201" s="1">
        <f>'PR-RAS'!E205</f>
        <v>3590.14</v>
      </c>
      <c r="E201" s="1">
        <v>0</v>
      </c>
      <c r="F201" s="1">
        <v>0</v>
      </c>
      <c r="G201" s="2">
        <f t="shared" si="0"/>
        <v>11516.056</v>
      </c>
      <c r="H201" s="2">
        <f t="shared" si="1"/>
        <v>0.13999999999987267</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29791</v>
      </c>
      <c r="D206" s="1">
        <f>'PR-RAS'!E210</f>
        <v>11930.86</v>
      </c>
      <c r="E206" s="1">
        <v>0</v>
      </c>
      <c r="F206" s="1">
        <v>0</v>
      </c>
      <c r="G206" s="2">
        <f t="shared" si="0"/>
        <v>10998.8076</v>
      </c>
      <c r="H206" s="2">
        <f t="shared" si="1"/>
        <v>0.13999999999941792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29740</v>
      </c>
      <c r="D207" s="1">
        <f>'PR-RAS'!E211</f>
        <v>11930.86</v>
      </c>
      <c r="E207" s="1">
        <v>0</v>
      </c>
      <c r="F207" s="1">
        <v>0</v>
      </c>
      <c r="G207" s="2">
        <f t="shared" si="0"/>
        <v>11041.954319999999</v>
      </c>
      <c r="H207" s="2">
        <f t="shared" si="1"/>
        <v>0.13999999999941792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27</v>
      </c>
      <c r="D209" s="1">
        <f>'PR-RAS'!E213</f>
        <v>0</v>
      </c>
      <c r="E209" s="1">
        <v>0</v>
      </c>
      <c r="F209" s="1">
        <v>0</v>
      </c>
      <c r="G209" s="2">
        <f t="shared" si="0"/>
        <v>5.6159999999999997</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24</v>
      </c>
      <c r="D210" s="1">
        <f>'PR-RAS'!E214</f>
        <v>0</v>
      </c>
      <c r="E210" s="1">
        <v>0</v>
      </c>
      <c r="F210" s="1">
        <v>0</v>
      </c>
      <c r="G210" s="2">
        <f t="shared" si="0"/>
        <v>5.016</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909769</v>
      </c>
      <c r="D220" s="1">
        <f>'PR-RAS'!E224</f>
        <v>2171886.5599999996</v>
      </c>
      <c r="E220" s="1">
        <v>0</v>
      </c>
      <c r="F220" s="1">
        <v>0</v>
      </c>
      <c r="G220" s="2">
        <f t="shared" si="0"/>
        <v>1150525.7242799997</v>
      </c>
      <c r="H220" s="2">
        <f t="shared" si="1"/>
        <v>0.44000000040978193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58230</v>
      </c>
      <c r="D227" s="1">
        <f>'PR-RAS'!E231</f>
        <v>33253.699999999997</v>
      </c>
      <c r="E227" s="1">
        <v>0</v>
      </c>
      <c r="F227" s="1">
        <v>0</v>
      </c>
      <c r="G227" s="2">
        <f t="shared" si="0"/>
        <v>28190.652399999999</v>
      </c>
      <c r="H227" s="2">
        <f t="shared" si="1"/>
        <v>0.30000000000291038</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33161</v>
      </c>
      <c r="D228" s="1">
        <f>'PR-RAS'!E232</f>
        <v>33253.699999999997</v>
      </c>
      <c r="E228" s="1">
        <v>0</v>
      </c>
      <c r="F228" s="1">
        <v>0</v>
      </c>
      <c r="G228" s="2">
        <f t="shared" si="0"/>
        <v>22624.7268</v>
      </c>
      <c r="H228" s="2">
        <f t="shared" si="1"/>
        <v>0.30000000000291038</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25069</v>
      </c>
      <c r="D229" s="1">
        <f>'PR-RAS'!E233</f>
        <v>0</v>
      </c>
      <c r="E229" s="1">
        <v>0</v>
      </c>
      <c r="F229" s="1">
        <v>0</v>
      </c>
      <c r="G229" s="2">
        <f t="shared" si="0"/>
        <v>5715.732</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26018</v>
      </c>
      <c r="D232" s="1">
        <f>'PR-RAS'!E236</f>
        <v>65920.62</v>
      </c>
      <c r="E232" s="1">
        <v>0</v>
      </c>
      <c r="F232" s="1">
        <v>0</v>
      </c>
      <c r="G232" s="2">
        <f t="shared" si="0"/>
        <v>36465.48444</v>
      </c>
      <c r="H232" s="2">
        <f t="shared" si="1"/>
        <v>0.38000000000465661</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26018</v>
      </c>
      <c r="D233" s="1">
        <f>'PR-RAS'!E237</f>
        <v>65920.62</v>
      </c>
      <c r="E233" s="1">
        <v>0</v>
      </c>
      <c r="F233" s="1">
        <v>0</v>
      </c>
      <c r="G233" s="2">
        <f t="shared" si="0"/>
        <v>36623.343679999998</v>
      </c>
      <c r="H233" s="2">
        <f t="shared" si="1"/>
        <v>0.38000000000465661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825521</v>
      </c>
      <c r="D236" s="1">
        <f>'PR-RAS'!E240</f>
        <v>856400.6</v>
      </c>
      <c r="E236" s="1">
        <v>0</v>
      </c>
      <c r="F236" s="1">
        <v>0</v>
      </c>
      <c r="G236" s="2">
        <f t="shared" si="0"/>
        <v>596505.71700000006</v>
      </c>
      <c r="H236" s="2">
        <f t="shared" si="1"/>
        <v>0.40000000002328306</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825521</v>
      </c>
      <c r="D237" s="1">
        <f>'PR-RAS'!E241</f>
        <v>856400.6</v>
      </c>
      <c r="E237" s="1">
        <v>0</v>
      </c>
      <c r="F237" s="1">
        <v>0</v>
      </c>
      <c r="G237" s="2">
        <f t="shared" si="0"/>
        <v>599044.0392</v>
      </c>
      <c r="H237" s="2">
        <f t="shared" si="1"/>
        <v>0.40000000002328306</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1216311.6399999999</v>
      </c>
      <c r="E243" s="1">
        <v>0</v>
      </c>
      <c r="F243" s="1">
        <v>0</v>
      </c>
      <c r="G243" s="2">
        <f t="shared" si="0"/>
        <v>588694.83375999995</v>
      </c>
      <c r="H243" s="2">
        <f t="shared" si="1"/>
        <v>0.36000000010244548</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1198067.8899999999</v>
      </c>
      <c r="E244" s="1">
        <v>0</v>
      </c>
      <c r="F244" s="1">
        <v>0</v>
      </c>
      <c r="G244" s="2">
        <f t="shared" si="0"/>
        <v>582260.99453999999</v>
      </c>
      <c r="H244" s="2">
        <f t="shared" si="1"/>
        <v>0.11000000010244548</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18243.75</v>
      </c>
      <c r="E245" s="1">
        <v>0</v>
      </c>
      <c r="F245" s="1">
        <v>0</v>
      </c>
      <c r="G245" s="2">
        <f t="shared" si="0"/>
        <v>8902.9499999999989</v>
      </c>
      <c r="H245" s="2">
        <f t="shared" si="1"/>
        <v>0.25</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246275</v>
      </c>
      <c r="D248" s="1">
        <f>'PR-RAS'!E252</f>
        <v>268346.76</v>
      </c>
      <c r="E248" s="1">
        <v>0</v>
      </c>
      <c r="F248" s="1">
        <v>0</v>
      </c>
      <c r="G248" s="2">
        <f t="shared" si="0"/>
        <v>193393.22443999999</v>
      </c>
      <c r="H248" s="2">
        <f t="shared" si="1"/>
        <v>0.23999999999068677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246275</v>
      </c>
      <c r="D255" s="1">
        <f>'PR-RAS'!E259</f>
        <v>268346.76</v>
      </c>
      <c r="E255" s="1">
        <v>0</v>
      </c>
      <c r="F255" s="1">
        <v>0</v>
      </c>
      <c r="G255" s="2">
        <f t="shared" si="0"/>
        <v>198874.00408000001</v>
      </c>
      <c r="H255" s="2">
        <f t="shared" si="1"/>
        <v>0.23999999999068677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220309</v>
      </c>
      <c r="D256" s="1">
        <f>'PR-RAS'!E260</f>
        <v>236631.45</v>
      </c>
      <c r="E256" s="1">
        <v>0</v>
      </c>
      <c r="F256" s="1">
        <v>0</v>
      </c>
      <c r="G256" s="2">
        <f t="shared" si="0"/>
        <v>176860.8345</v>
      </c>
      <c r="H256" s="2">
        <f t="shared" si="1"/>
        <v>0.45000000001164153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25966</v>
      </c>
      <c r="D257" s="1">
        <f>'PR-RAS'!E261</f>
        <v>31715.31</v>
      </c>
      <c r="E257" s="1">
        <v>0</v>
      </c>
      <c r="F257" s="1">
        <v>0</v>
      </c>
      <c r="G257" s="2">
        <f t="shared" si="0"/>
        <v>22885.53472</v>
      </c>
      <c r="H257" s="2">
        <f t="shared" si="1"/>
        <v>0.31000000000130967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651647</v>
      </c>
      <c r="D259" s="1">
        <f>'PR-RAS'!E263</f>
        <v>736363.95</v>
      </c>
      <c r="E259" s="1">
        <v>0</v>
      </c>
      <c r="F259" s="1">
        <v>0</v>
      </c>
      <c r="G259" s="2">
        <f t="shared" si="0"/>
        <v>548088.72419999994</v>
      </c>
      <c r="H259" s="2">
        <f t="shared" si="1"/>
        <v>5.0000000046566129E-2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469772</v>
      </c>
      <c r="D260" s="1">
        <f>'PR-RAS'!E264</f>
        <v>730508.12</v>
      </c>
      <c r="E260" s="1">
        <v>0</v>
      </c>
      <c r="F260" s="1">
        <v>0</v>
      </c>
      <c r="G260" s="2">
        <f t="shared" si="0"/>
        <v>500074.15416000003</v>
      </c>
      <c r="H260" s="2">
        <f t="shared" si="1"/>
        <v>0.11999999999534339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469772</v>
      </c>
      <c r="D261" s="1">
        <f>'PR-RAS'!E265</f>
        <v>730508.12</v>
      </c>
      <c r="E261" s="1">
        <v>0</v>
      </c>
      <c r="F261" s="1">
        <v>0</v>
      </c>
      <c r="G261" s="2">
        <f t="shared" si="0"/>
        <v>502004.9424</v>
      </c>
      <c r="H261" s="2">
        <f t="shared" si="1"/>
        <v>0.11999999999534339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181875</v>
      </c>
      <c r="D264" s="1">
        <f>'PR-RAS'!E268</f>
        <v>0</v>
      </c>
      <c r="E264" s="1">
        <v>0</v>
      </c>
      <c r="F264" s="1">
        <v>0</v>
      </c>
      <c r="G264" s="2">
        <f t="shared" si="0"/>
        <v>47833.125</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181875</v>
      </c>
      <c r="D265" s="1">
        <f>'PR-RAS'!E269</f>
        <v>0</v>
      </c>
      <c r="E265" s="1">
        <v>0</v>
      </c>
      <c r="F265" s="1">
        <v>0</v>
      </c>
      <c r="G265" s="2">
        <f t="shared" ref="G265:G521" si="8">(B265/1000)*(C265*1+D265*2)</f>
        <v>48015</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5855.83</v>
      </c>
      <c r="E269" s="1">
        <v>0</v>
      </c>
      <c r="F269" s="1">
        <v>0</v>
      </c>
      <c r="G269" s="2">
        <f t="shared" si="8"/>
        <v>3138.7248800000002</v>
      </c>
      <c r="H269" s="2">
        <f t="shared" si="9"/>
        <v>0.17000000000007276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5855.83</v>
      </c>
      <c r="E270" s="1">
        <v>0</v>
      </c>
      <c r="F270" s="1">
        <v>0</v>
      </c>
      <c r="G270" s="2">
        <f t="shared" si="8"/>
        <v>3150.4365400000002</v>
      </c>
      <c r="H270" s="2">
        <f t="shared" si="9"/>
        <v>0.17000000000007276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4696678</v>
      </c>
      <c r="D285" s="1">
        <f>'PR-RAS'!E289</f>
        <v>5839698.6599999992</v>
      </c>
      <c r="E285" s="1">
        <v>0</v>
      </c>
      <c r="F285" s="1">
        <v>0</v>
      </c>
      <c r="G285" s="2">
        <f t="shared" si="8"/>
        <v>4650805.3908799989</v>
      </c>
      <c r="H285" s="2">
        <f t="shared" si="9"/>
        <v>0.34000000078231096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1562351</v>
      </c>
      <c r="D286" s="1">
        <f>'PR-RAS'!E290</f>
        <v>6634869.7000000002</v>
      </c>
      <c r="E286" s="1">
        <v>0</v>
      </c>
      <c r="F286" s="1">
        <v>0</v>
      </c>
      <c r="G286" s="2">
        <f t="shared" si="8"/>
        <v>4227145.7639999995</v>
      </c>
      <c r="H286" s="2">
        <f t="shared" si="9"/>
        <v>0.29999999981373549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1117871</v>
      </c>
      <c r="D288" s="1">
        <f>'PR-RAS'!E292</f>
        <v>777118.96</v>
      </c>
      <c r="E288" s="1">
        <v>0</v>
      </c>
      <c r="F288" s="1">
        <v>0</v>
      </c>
      <c r="G288" s="2">
        <f t="shared" si="8"/>
        <v>766895.26003999996</v>
      </c>
      <c r="H288" s="2">
        <f t="shared" si="9"/>
        <v>4.0000000037252903E-2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531611</v>
      </c>
      <c r="D290" s="1">
        <f>'PR-RAS'!E294</f>
        <v>115608.63</v>
      </c>
      <c r="E290" s="1">
        <v>0</v>
      </c>
      <c r="F290" s="1">
        <v>0</v>
      </c>
      <c r="G290" s="2">
        <f t="shared" si="8"/>
        <v>220457.36713999999</v>
      </c>
      <c r="H290" s="2">
        <f t="shared" si="9"/>
        <v>0.36999999999534339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2838</v>
      </c>
      <c r="D293" s="1">
        <f>'PR-RAS'!E298</f>
        <v>0</v>
      </c>
      <c r="E293" s="1">
        <v>0</v>
      </c>
      <c r="F293" s="1">
        <v>0</v>
      </c>
      <c r="G293" s="2">
        <f t="shared" si="8"/>
        <v>828.69599999999991</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2838</v>
      </c>
      <c r="D294" s="1">
        <f>'PR-RAS'!E299</f>
        <v>0</v>
      </c>
      <c r="E294" s="1">
        <v>0</v>
      </c>
      <c r="F294" s="1">
        <v>0</v>
      </c>
      <c r="G294" s="2">
        <f t="shared" si="8"/>
        <v>831.53399999999999</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2838</v>
      </c>
      <c r="D295" s="1">
        <f>'PR-RAS'!E300</f>
        <v>0</v>
      </c>
      <c r="E295" s="1">
        <v>0</v>
      </c>
      <c r="F295" s="1">
        <v>0</v>
      </c>
      <c r="G295" s="2">
        <f t="shared" si="8"/>
        <v>834.37199999999996</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2838</v>
      </c>
      <c r="D296" s="1">
        <f>'PR-RAS'!E301</f>
        <v>0</v>
      </c>
      <c r="E296" s="1">
        <v>0</v>
      </c>
      <c r="F296" s="1">
        <v>0</v>
      </c>
      <c r="G296" s="2">
        <f t="shared" si="8"/>
        <v>837.20999999999992</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2191053</v>
      </c>
      <c r="D345" s="1">
        <f>'PR-RAS'!E350</f>
        <v>3602764.62</v>
      </c>
      <c r="E345" s="1">
        <v>0</v>
      </c>
      <c r="F345" s="1">
        <v>0</v>
      </c>
      <c r="G345" s="2">
        <f t="shared" si="8"/>
        <v>3232424.2905599996</v>
      </c>
      <c r="H345" s="2">
        <f t="shared" si="9"/>
        <v>0.37999999988824129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50000</v>
      </c>
      <c r="D346" s="1">
        <f>'PR-RAS'!E351</f>
        <v>0</v>
      </c>
      <c r="E346" s="1">
        <v>0</v>
      </c>
      <c r="F346" s="1">
        <v>0</v>
      </c>
      <c r="G346" s="2">
        <f t="shared" si="8"/>
        <v>17250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50000</v>
      </c>
      <c r="D351" s="1">
        <f>'PR-RAS'!E356</f>
        <v>0</v>
      </c>
      <c r="E351" s="1">
        <v>0</v>
      </c>
      <c r="F351" s="1">
        <v>0</v>
      </c>
      <c r="G351" s="2">
        <f t="shared" si="8"/>
        <v>17500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50000</v>
      </c>
      <c r="D357" s="1">
        <f>'PR-RAS'!E362</f>
        <v>0</v>
      </c>
      <c r="E357" s="1">
        <v>0</v>
      </c>
      <c r="F357" s="1">
        <v>0</v>
      </c>
      <c r="G357" s="2">
        <f t="shared" si="8"/>
        <v>17800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2137530</v>
      </c>
      <c r="D358" s="1">
        <f>'PR-RAS'!E363</f>
        <v>3602764.62</v>
      </c>
      <c r="E358" s="1">
        <v>0</v>
      </c>
      <c r="F358" s="1">
        <v>0</v>
      </c>
      <c r="G358" s="2">
        <f t="shared" si="8"/>
        <v>3335472.1486800001</v>
      </c>
      <c r="H358" s="2">
        <f t="shared" si="9"/>
        <v>0.37999999988824129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1730174</v>
      </c>
      <c r="D359" s="1">
        <f>'PR-RAS'!E364</f>
        <v>2681580.98</v>
      </c>
      <c r="E359" s="1">
        <v>0</v>
      </c>
      <c r="F359" s="1">
        <v>0</v>
      </c>
      <c r="G359" s="2">
        <f t="shared" si="8"/>
        <v>2539414.2736800001</v>
      </c>
      <c r="H359" s="2">
        <f t="shared" si="9"/>
        <v>2.0000000018626451E-2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256680</v>
      </c>
      <c r="D361" s="1">
        <f>'PR-RAS'!E366</f>
        <v>0</v>
      </c>
      <c r="E361" s="1">
        <v>0</v>
      </c>
      <c r="F361" s="1">
        <v>0</v>
      </c>
      <c r="G361" s="2">
        <f t="shared" si="8"/>
        <v>92404.800000000003</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635645</v>
      </c>
      <c r="D362" s="1">
        <f>'PR-RAS'!E367</f>
        <v>1127435.54</v>
      </c>
      <c r="E362" s="1">
        <v>0</v>
      </c>
      <c r="F362" s="1">
        <v>0</v>
      </c>
      <c r="G362" s="2">
        <f t="shared" si="8"/>
        <v>1043476.30488</v>
      </c>
      <c r="H362" s="2">
        <f t="shared" si="9"/>
        <v>0.4599999999627471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837849</v>
      </c>
      <c r="D363" s="1">
        <f>'PR-RAS'!E368</f>
        <v>1554145.44</v>
      </c>
      <c r="E363" s="1">
        <v>0</v>
      </c>
      <c r="F363" s="1">
        <v>0</v>
      </c>
      <c r="G363" s="2">
        <f t="shared" si="8"/>
        <v>1428502.63656</v>
      </c>
      <c r="H363" s="2">
        <f t="shared" si="9"/>
        <v>0.43999999994412065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275106</v>
      </c>
      <c r="D364" s="1">
        <f>'PR-RAS'!E369</f>
        <v>326475.40000000002</v>
      </c>
      <c r="E364" s="1">
        <v>0</v>
      </c>
      <c r="F364" s="1">
        <v>0</v>
      </c>
      <c r="G364" s="2">
        <f t="shared" si="8"/>
        <v>336884.61840000004</v>
      </c>
      <c r="H364" s="2">
        <f t="shared" si="9"/>
        <v>0.40000000002328306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840</v>
      </c>
      <c r="D365" s="1">
        <f>'PR-RAS'!E370</f>
        <v>0</v>
      </c>
      <c r="E365" s="1">
        <v>0</v>
      </c>
      <c r="F365" s="1">
        <v>0</v>
      </c>
      <c r="G365" s="2">
        <f t="shared" si="8"/>
        <v>305.76</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21469.5</v>
      </c>
      <c r="E367" s="1">
        <v>0</v>
      </c>
      <c r="F367" s="1">
        <v>0</v>
      </c>
      <c r="G367" s="2">
        <f t="shared" si="8"/>
        <v>15715.673999999999</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274266</v>
      </c>
      <c r="D371" s="1">
        <f>'PR-RAS'!E376</f>
        <v>305005.90000000002</v>
      </c>
      <c r="E371" s="1">
        <v>0</v>
      </c>
      <c r="F371" s="1">
        <v>0</v>
      </c>
      <c r="G371" s="2">
        <f t="shared" si="8"/>
        <v>327182.78600000002</v>
      </c>
      <c r="H371" s="2">
        <f t="shared" si="9"/>
        <v>9.9999999976716936E-2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330991.58</v>
      </c>
      <c r="E373" s="1">
        <v>0</v>
      </c>
      <c r="F373" s="1">
        <v>0</v>
      </c>
      <c r="G373" s="2">
        <f t="shared" si="8"/>
        <v>246257.73552000002</v>
      </c>
      <c r="H373" s="2">
        <f t="shared" si="9"/>
        <v>0.41999999998370185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330991.58</v>
      </c>
      <c r="E374" s="1">
        <v>0</v>
      </c>
      <c r="F374" s="1">
        <v>0</v>
      </c>
      <c r="G374" s="2">
        <f t="shared" si="8"/>
        <v>246919.71868000002</v>
      </c>
      <c r="H374" s="2">
        <f t="shared" si="9"/>
        <v>0.41999999998370185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132250</v>
      </c>
      <c r="D386" s="1">
        <f>'PR-RAS'!E391</f>
        <v>263716.65999999997</v>
      </c>
      <c r="E386" s="1">
        <v>0</v>
      </c>
      <c r="F386" s="1">
        <v>0</v>
      </c>
      <c r="G386" s="2">
        <f t="shared" si="8"/>
        <v>253978.07819999999</v>
      </c>
      <c r="H386" s="2">
        <f t="shared" si="9"/>
        <v>0.34000000002561137</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132250</v>
      </c>
      <c r="D390" s="1">
        <f>'PR-RAS'!E395</f>
        <v>263716.65999999997</v>
      </c>
      <c r="E390" s="1">
        <v>0</v>
      </c>
      <c r="F390" s="1">
        <v>0</v>
      </c>
      <c r="G390" s="2">
        <f t="shared" si="8"/>
        <v>256616.81147999997</v>
      </c>
      <c r="H390" s="2">
        <f t="shared" si="9"/>
        <v>0.34000000002561137</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3523</v>
      </c>
      <c r="D397" s="1">
        <f>'PR-RAS'!E402</f>
        <v>0</v>
      </c>
      <c r="E397" s="1">
        <v>0</v>
      </c>
      <c r="F397" s="1">
        <v>0</v>
      </c>
      <c r="G397" s="2">
        <f t="shared" si="8"/>
        <v>1395.1080000000002</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3523</v>
      </c>
      <c r="D398" s="1">
        <f>'PR-RAS'!E403</f>
        <v>0</v>
      </c>
      <c r="E398" s="1">
        <v>0</v>
      </c>
      <c r="F398" s="1">
        <v>0</v>
      </c>
      <c r="G398" s="2">
        <f t="shared" si="8"/>
        <v>1398.6310000000001</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2188215</v>
      </c>
      <c r="D403" s="1">
        <f>'PR-RAS'!E408</f>
        <v>3602764.62</v>
      </c>
      <c r="E403" s="1">
        <v>0</v>
      </c>
      <c r="F403" s="1">
        <v>0</v>
      </c>
      <c r="G403" s="2">
        <f t="shared" si="8"/>
        <v>3776285.1844800003</v>
      </c>
      <c r="H403" s="2">
        <f t="shared" si="9"/>
        <v>0.37999999988824129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6261867</v>
      </c>
      <c r="D407" s="1">
        <f>'PR-RAS'!E412</f>
        <v>12474568.359999999</v>
      </c>
      <c r="E407" s="1">
        <v>0</v>
      </c>
      <c r="F407" s="1">
        <v>0</v>
      </c>
      <c r="G407" s="2">
        <f t="shared" si="8"/>
        <v>12671667.51032</v>
      </c>
      <c r="H407" s="2">
        <f t="shared" si="9"/>
        <v>0.35999999940395355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6887731</v>
      </c>
      <c r="D408" s="1">
        <f>'PR-RAS'!E413</f>
        <v>9442463.2799999993</v>
      </c>
      <c r="E408" s="1">
        <v>0</v>
      </c>
      <c r="F408" s="1">
        <v>0</v>
      </c>
      <c r="G408" s="2">
        <f t="shared" si="8"/>
        <v>10489471.626919998</v>
      </c>
      <c r="H408" s="2">
        <f t="shared" si="9"/>
        <v>0.27999999932944775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3032105.08</v>
      </c>
      <c r="E409" s="1">
        <v>0</v>
      </c>
      <c r="F409" s="1">
        <v>0</v>
      </c>
      <c r="G409" s="2">
        <f t="shared" si="8"/>
        <v>2474197.7452799999</v>
      </c>
      <c r="H409" s="2">
        <f t="shared" si="9"/>
        <v>8.0000000074505806E-2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625864</v>
      </c>
      <c r="D410" s="1">
        <f>'PR-RAS'!E415</f>
        <v>0</v>
      </c>
      <c r="E410" s="1">
        <v>0</v>
      </c>
      <c r="F410" s="1">
        <v>0</v>
      </c>
      <c r="G410" s="2">
        <f t="shared" si="8"/>
        <v>255978.37599999999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1117871</v>
      </c>
      <c r="D411" s="1">
        <f>'PR-RAS'!E416</f>
        <v>777118.96</v>
      </c>
      <c r="E411" s="1">
        <v>0</v>
      </c>
      <c r="F411" s="1">
        <v>0</v>
      </c>
      <c r="G411" s="2">
        <f t="shared" si="8"/>
        <v>1095564.6572</v>
      </c>
      <c r="H411" s="2">
        <f t="shared" si="9"/>
        <v>4.0000000037252903E-2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531611</v>
      </c>
      <c r="D413" s="1">
        <f>'PR-RAS'!E418</f>
        <v>115608.63</v>
      </c>
      <c r="E413" s="1">
        <v>0</v>
      </c>
      <c r="F413" s="1">
        <v>0</v>
      </c>
      <c r="G413" s="2">
        <f t="shared" si="8"/>
        <v>314285.24312</v>
      </c>
      <c r="H413" s="2">
        <f t="shared" si="9"/>
        <v>0.36999999999534339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285112</v>
      </c>
      <c r="D414" s="1">
        <f>'PR-RAS'!E420</f>
        <v>299190.81</v>
      </c>
      <c r="E414" s="1">
        <v>0</v>
      </c>
      <c r="F414" s="1">
        <v>0</v>
      </c>
      <c r="G414" s="2">
        <f t="shared" si="8"/>
        <v>364882.86505999998</v>
      </c>
      <c r="H414" s="2">
        <f t="shared" si="9"/>
        <v>0.19000000000232831</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28359</v>
      </c>
      <c r="D415" s="1">
        <f>'PR-RAS'!E421</f>
        <v>38795</v>
      </c>
      <c r="E415" s="1">
        <v>0</v>
      </c>
      <c r="F415" s="1">
        <v>0</v>
      </c>
      <c r="G415" s="2">
        <f t="shared" si="8"/>
        <v>43862.885999999999</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28359</v>
      </c>
      <c r="D421" s="1">
        <f>'PR-RAS'!E427</f>
        <v>38795</v>
      </c>
      <c r="E421" s="1">
        <v>0</v>
      </c>
      <c r="F421" s="1">
        <v>0</v>
      </c>
      <c r="G421" s="2">
        <f t="shared" si="8"/>
        <v>44498.58</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28359</v>
      </c>
      <c r="D422" s="1">
        <f>'PR-RAS'!E428</f>
        <v>38795</v>
      </c>
      <c r="E422" s="1">
        <v>0</v>
      </c>
      <c r="F422" s="1">
        <v>0</v>
      </c>
      <c r="G422" s="2">
        <f t="shared" si="8"/>
        <v>44604.528999999995</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256753</v>
      </c>
      <c r="D478" s="1">
        <f>'PR-RAS'!E484</f>
        <v>260395.81</v>
      </c>
      <c r="E478" s="1">
        <v>0</v>
      </c>
      <c r="F478" s="1">
        <v>0</v>
      </c>
      <c r="G478" s="2">
        <f t="shared" si="8"/>
        <v>370888.78373999998</v>
      </c>
      <c r="H478" s="2">
        <f t="shared" si="9"/>
        <v>0.19000000000232831</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256753</v>
      </c>
      <c r="D501" s="1">
        <f>'PR-RAS'!E507</f>
        <v>260395.81</v>
      </c>
      <c r="E501" s="1">
        <v>0</v>
      </c>
      <c r="F501" s="1">
        <v>0</v>
      </c>
      <c r="G501" s="2">
        <f t="shared" si="8"/>
        <v>388772.31</v>
      </c>
      <c r="H501" s="2">
        <f t="shared" si="9"/>
        <v>0.19000000000232831</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256753</v>
      </c>
      <c r="D502" s="1">
        <f>'PR-RAS'!E508</f>
        <v>260395.81</v>
      </c>
      <c r="E502" s="1">
        <v>0</v>
      </c>
      <c r="F502" s="1">
        <v>0</v>
      </c>
      <c r="G502" s="2">
        <f t="shared" si="8"/>
        <v>389549.85462</v>
      </c>
      <c r="H502" s="2">
        <f t="shared" si="9"/>
        <v>0.19000000000232831</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3856752.54</v>
      </c>
      <c r="E522" s="1">
        <v>0</v>
      </c>
      <c r="F522" s="1">
        <v>0</v>
      </c>
      <c r="G522" s="2">
        <f t="shared" ref="G522:G809" si="10">(B522/1000)*(C522*1+D522*2)</f>
        <v>4018736.1466800002</v>
      </c>
      <c r="H522" s="2">
        <f t="shared" ref="H522:H809" si="11">ABS(C522-ROUND(C522,0))+ABS(D522-ROUND(D522,0))</f>
        <v>0.4599999999627471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3856752.54</v>
      </c>
      <c r="E587" s="1">
        <v>0</v>
      </c>
      <c r="F587" s="1">
        <v>0</v>
      </c>
      <c r="G587" s="2">
        <f t="shared" si="10"/>
        <v>4520113.97688</v>
      </c>
      <c r="H587" s="2">
        <f t="shared" si="11"/>
        <v>0.4599999999627471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3600000</v>
      </c>
      <c r="E593" s="1">
        <v>0</v>
      </c>
      <c r="F593" s="1">
        <v>0</v>
      </c>
      <c r="G593" s="2">
        <f t="shared" si="10"/>
        <v>4262400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3600000</v>
      </c>
      <c r="E594" s="1">
        <v>0</v>
      </c>
      <c r="F594" s="1">
        <v>0</v>
      </c>
      <c r="G594" s="2">
        <f t="shared" si="10"/>
        <v>4269600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256752.54</v>
      </c>
      <c r="E611" s="1">
        <v>0</v>
      </c>
      <c r="F611" s="1">
        <v>0</v>
      </c>
      <c r="G611" s="2">
        <f t="shared" si="10"/>
        <v>313238.09879999998</v>
      </c>
      <c r="H611" s="2">
        <f t="shared" si="11"/>
        <v>0.45999999999185093</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256752.54</v>
      </c>
      <c r="E612" s="1">
        <v>0</v>
      </c>
      <c r="F612" s="1">
        <v>0</v>
      </c>
      <c r="G612" s="2">
        <f t="shared" si="10"/>
        <v>313751.60388000001</v>
      </c>
      <c r="H612" s="2">
        <f t="shared" si="11"/>
        <v>0.45999999999185093</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285112</v>
      </c>
      <c r="D629" s="1">
        <f>'PR-RAS'!E635</f>
        <v>0</v>
      </c>
      <c r="E629" s="1">
        <v>0</v>
      </c>
      <c r="F629" s="1">
        <v>0</v>
      </c>
      <c r="G629" s="2">
        <f t="shared" si="10"/>
        <v>179050.33600000001</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3557561.73</v>
      </c>
      <c r="E630" s="1">
        <v>0</v>
      </c>
      <c r="F630" s="1">
        <v>0</v>
      </c>
      <c r="G630" s="2">
        <f t="shared" si="10"/>
        <v>4475412.6563400002</v>
      </c>
      <c r="H630" s="2">
        <f t="shared" si="11"/>
        <v>0.27000000001862645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6546979</v>
      </c>
      <c r="D633" s="1">
        <f>'PR-RAS'!E639</f>
        <v>12773759.17</v>
      </c>
      <c r="E633" s="1">
        <v>0</v>
      </c>
      <c r="F633" s="1">
        <v>0</v>
      </c>
      <c r="G633" s="2">
        <f t="shared" si="10"/>
        <v>20283722.318879999</v>
      </c>
      <c r="H633" s="2">
        <f t="shared" si="11"/>
        <v>0.16999999992549419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6887731</v>
      </c>
      <c r="D634" s="1">
        <f>'PR-RAS'!E640</f>
        <v>13299215.82</v>
      </c>
      <c r="E634" s="1">
        <v>0</v>
      </c>
      <c r="F634" s="1">
        <v>0</v>
      </c>
      <c r="G634" s="2">
        <f t="shared" si="10"/>
        <v>21196740.95112</v>
      </c>
      <c r="H634" s="2">
        <f t="shared" si="11"/>
        <v>0.17999999970197678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340752</v>
      </c>
      <c r="D636" s="1">
        <f>'PR-RAS'!E642</f>
        <v>525456.65000000037</v>
      </c>
      <c r="E636" s="1">
        <v>0</v>
      </c>
      <c r="F636" s="1">
        <v>0</v>
      </c>
      <c r="G636" s="2">
        <f t="shared" si="10"/>
        <v>883707.46550000052</v>
      </c>
      <c r="H636" s="2">
        <f t="shared" si="11"/>
        <v>0.34999999962747097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1117871</v>
      </c>
      <c r="D637" s="1">
        <f>'PR-RAS'!E643</f>
        <v>777118.96</v>
      </c>
      <c r="E637" s="1">
        <v>0</v>
      </c>
      <c r="F637" s="1">
        <v>0</v>
      </c>
      <c r="G637" s="2">
        <f t="shared" si="10"/>
        <v>1699461.27312</v>
      </c>
      <c r="H637" s="2">
        <f t="shared" si="11"/>
        <v>4.0000000037252903E-2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777119</v>
      </c>
      <c r="D639" s="1">
        <f>'PR-RAS'!E645</f>
        <v>251662.30999999959</v>
      </c>
      <c r="E639" s="1">
        <v>0</v>
      </c>
      <c r="F639" s="1">
        <v>0</v>
      </c>
      <c r="G639" s="2">
        <f t="shared" si="10"/>
        <v>816923.02955999947</v>
      </c>
      <c r="H639" s="2">
        <f t="shared" si="11"/>
        <v>0.30999999959021807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1596486</v>
      </c>
      <c r="D642" s="1">
        <f>'PR-RAS'!E649</f>
        <v>1310925.55</v>
      </c>
      <c r="E642" s="1">
        <v>0</v>
      </c>
      <c r="F642" s="1">
        <v>0</v>
      </c>
      <c r="G642" s="2">
        <f t="shared" si="10"/>
        <v>2703954.0810999996</v>
      </c>
      <c r="H642" s="2">
        <f t="shared" si="11"/>
        <v>0.44999999995343387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7511977</v>
      </c>
      <c r="D643" s="1">
        <f>'PR-RAS'!E650</f>
        <v>13328304.02</v>
      </c>
      <c r="E643" s="1">
        <v>0</v>
      </c>
      <c r="F643" s="1">
        <v>0</v>
      </c>
      <c r="G643" s="2">
        <f t="shared" si="10"/>
        <v>21936231.595679998</v>
      </c>
      <c r="H643" s="2">
        <f t="shared" si="11"/>
        <v>1.9999999552965164E-2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7797537</v>
      </c>
      <c r="D644" s="1">
        <f>'PR-RAS'!E651</f>
        <v>13524366.970000001</v>
      </c>
      <c r="E644" s="1">
        <v>0</v>
      </c>
      <c r="F644" s="1">
        <v>0</v>
      </c>
      <c r="G644" s="2">
        <f t="shared" si="10"/>
        <v>22406152.214419998</v>
      </c>
      <c r="H644" s="2">
        <f t="shared" si="11"/>
        <v>2.9999999329447746E-2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1310926</v>
      </c>
      <c r="D645" s="1">
        <f>'PR-RAS'!E652</f>
        <v>1114862.5999999996</v>
      </c>
      <c r="E645" s="1">
        <v>0</v>
      </c>
      <c r="F645" s="1">
        <v>0</v>
      </c>
      <c r="G645" s="2">
        <f t="shared" si="10"/>
        <v>2280179.3727999995</v>
      </c>
      <c r="H645" s="2">
        <f t="shared" si="11"/>
        <v>0.40000000037252903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v>
      </c>
      <c r="D646" s="1">
        <f>'PR-RAS'!E653</f>
        <v>4</v>
      </c>
      <c r="E646" s="1">
        <v>0</v>
      </c>
      <c r="F646" s="1">
        <v>0</v>
      </c>
      <c r="G646" s="2">
        <f t="shared" si="10"/>
        <v>11.61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4</v>
      </c>
      <c r="E648" s="1">
        <v>0</v>
      </c>
      <c r="F648" s="1">
        <v>0</v>
      </c>
      <c r="G648" s="2">
        <f t="shared" si="10"/>
        <v>11.646000000000001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3491687</v>
      </c>
      <c r="D654" s="1">
        <f>'PR-RAS'!E661</f>
        <v>3531672.3</v>
      </c>
      <c r="E654" s="1">
        <v>0</v>
      </c>
      <c r="F654" s="1">
        <v>0</v>
      </c>
      <c r="G654" s="2">
        <f t="shared" si="10"/>
        <v>6892435.6348000001</v>
      </c>
      <c r="H654" s="2">
        <f t="shared" si="11"/>
        <v>0.29999999981373549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44812</v>
      </c>
      <c r="D655" s="1">
        <f>'PR-RAS'!E662</f>
        <v>3750</v>
      </c>
      <c r="E655" s="1">
        <v>0</v>
      </c>
      <c r="F655" s="1">
        <v>0</v>
      </c>
      <c r="G655" s="2">
        <f t="shared" si="10"/>
        <v>34212.048000000003</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400000</v>
      </c>
      <c r="D658" s="1">
        <f>'PR-RAS'!E665</f>
        <v>1249204.6499999999</v>
      </c>
      <c r="E658" s="1">
        <v>0</v>
      </c>
      <c r="F658" s="1">
        <v>0</v>
      </c>
      <c r="G658" s="2">
        <f t="shared" si="10"/>
        <v>1904254.9101</v>
      </c>
      <c r="H658" s="2">
        <f t="shared" si="11"/>
        <v>0.35000000009313226</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142000</v>
      </c>
      <c r="D659" s="1">
        <f>'PR-RAS'!E666</f>
        <v>181180</v>
      </c>
      <c r="E659" s="1">
        <v>0</v>
      </c>
      <c r="F659" s="1">
        <v>0</v>
      </c>
      <c r="G659" s="2">
        <f t="shared" si="10"/>
        <v>331868.88</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99769</v>
      </c>
      <c r="D662" s="1">
        <f>'PR-RAS'!E669</f>
        <v>0</v>
      </c>
      <c r="E662" s="1">
        <v>0</v>
      </c>
      <c r="F662" s="1">
        <v>0</v>
      </c>
      <c r="G662" s="2">
        <f t="shared" si="10"/>
        <v>65947.309000000008</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146850</v>
      </c>
      <c r="D666" s="1">
        <f>'PR-RAS'!E673</f>
        <v>0</v>
      </c>
      <c r="E666" s="1">
        <v>0</v>
      </c>
      <c r="F666" s="1">
        <v>0</v>
      </c>
      <c r="G666" s="2">
        <f t="shared" si="10"/>
        <v>97655.25</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283522</v>
      </c>
      <c r="D687" s="1">
        <f>'PR-RAS'!E694</f>
        <v>639847.32999999996</v>
      </c>
      <c r="E687" s="1">
        <v>0</v>
      </c>
      <c r="F687" s="1">
        <v>0</v>
      </c>
      <c r="G687" s="2">
        <f t="shared" si="10"/>
        <v>1072366.62876</v>
      </c>
      <c r="H687" s="2">
        <f t="shared" si="11"/>
        <v>0.32999999995809048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3307158.52</v>
      </c>
      <c r="E691" s="1">
        <v>0</v>
      </c>
      <c r="F691" s="1">
        <v>0</v>
      </c>
      <c r="G691" s="2">
        <f t="shared" si="10"/>
        <v>4563878.7576000001</v>
      </c>
      <c r="H691" s="2">
        <f t="shared" si="11"/>
        <v>0.47999999998137355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4590</v>
      </c>
      <c r="D711" s="1">
        <f>'PR-RAS'!E718</f>
        <v>5109.78</v>
      </c>
      <c r="E711" s="1">
        <v>0</v>
      </c>
      <c r="F711" s="1">
        <v>0</v>
      </c>
      <c r="G711" s="2">
        <f t="shared" si="10"/>
        <v>10514.7876</v>
      </c>
      <c r="H711" s="2">
        <f t="shared" si="11"/>
        <v>0.22000000000025466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1500</v>
      </c>
      <c r="D713" s="1">
        <f>'PR-RAS'!E720</f>
        <v>5490</v>
      </c>
      <c r="E713" s="1">
        <v>0</v>
      </c>
      <c r="F713" s="1">
        <v>0</v>
      </c>
      <c r="G713" s="2">
        <f t="shared" si="10"/>
        <v>8885.76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12182.63</v>
      </c>
      <c r="E714" s="1">
        <v>0</v>
      </c>
      <c r="F714" s="1">
        <v>0</v>
      </c>
      <c r="G714" s="2">
        <f t="shared" si="10"/>
        <v>17372.430379999998</v>
      </c>
      <c r="H714" s="2">
        <f t="shared" si="11"/>
        <v>0.37000000000080036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18261</v>
      </c>
      <c r="D715" s="1">
        <f>'PR-RAS'!E722</f>
        <v>18261.2</v>
      </c>
      <c r="E715" s="1">
        <v>0</v>
      </c>
      <c r="F715" s="1">
        <v>0</v>
      </c>
      <c r="G715" s="2">
        <f t="shared" si="10"/>
        <v>39115.347600000001</v>
      </c>
      <c r="H715" s="2">
        <f t="shared" si="11"/>
        <v>0.2000000000007276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16803</v>
      </c>
      <c r="D718" s="1">
        <f>'PR-RAS'!E725</f>
        <v>25330.9</v>
      </c>
      <c r="E718" s="1">
        <v>0</v>
      </c>
      <c r="F718" s="1">
        <v>0</v>
      </c>
      <c r="G718" s="2">
        <f t="shared" si="10"/>
        <v>48372.261599999998</v>
      </c>
      <c r="H718" s="2">
        <f t="shared" si="11"/>
        <v>9.9999999998544808E-2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50400</v>
      </c>
      <c r="D735" s="1">
        <f>'PR-RAS'!E742</f>
        <v>3590.14</v>
      </c>
      <c r="E735" s="1">
        <v>0</v>
      </c>
      <c r="F735" s="1">
        <v>0</v>
      </c>
      <c r="G735" s="2">
        <f t="shared" si="10"/>
        <v>42263.925519999997</v>
      </c>
      <c r="H735" s="2">
        <f t="shared" si="11"/>
        <v>0.13999999999987267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33161</v>
      </c>
      <c r="D757" s="1">
        <f>'PR-RAS'!E764</f>
        <v>33253.699999999997</v>
      </c>
      <c r="E757" s="1">
        <v>0</v>
      </c>
      <c r="F757" s="1">
        <v>0</v>
      </c>
      <c r="G757" s="2">
        <f t="shared" si="10"/>
        <v>75349.310400000002</v>
      </c>
      <c r="H757" s="2">
        <f t="shared" si="11"/>
        <v>0.30000000000291038</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25069</v>
      </c>
      <c r="D766" s="1">
        <f>'PR-RAS'!E773</f>
        <v>0</v>
      </c>
      <c r="E766" s="1">
        <v>0</v>
      </c>
      <c r="F766" s="1">
        <v>0</v>
      </c>
      <c r="G766" s="2">
        <f t="shared" si="10"/>
        <v>19177.785</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37199.4</v>
      </c>
      <c r="E809" s="1">
        <v>0</v>
      </c>
      <c r="F809" s="1">
        <v>0</v>
      </c>
      <c r="G809" s="2">
        <f t="shared" si="10"/>
        <v>60114.230400000008</v>
      </c>
      <c r="H809" s="2">
        <f t="shared" si="11"/>
        <v>0.40000000000145519</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87000</v>
      </c>
      <c r="D812" s="1">
        <f>'PR-RAS'!E819</f>
        <v>84000</v>
      </c>
      <c r="E812" s="1">
        <v>0</v>
      </c>
      <c r="F812" s="1">
        <v>0</v>
      </c>
      <c r="G812" s="2">
        <f t="shared" si="18"/>
        <v>206805</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69000</v>
      </c>
      <c r="D814" s="1">
        <f>'PR-RAS'!E821</f>
        <v>57000</v>
      </c>
      <c r="E814" s="1">
        <v>0</v>
      </c>
      <c r="F814" s="1">
        <v>0</v>
      </c>
      <c r="G814" s="2">
        <f t="shared" si="18"/>
        <v>148779</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64309</v>
      </c>
      <c r="D816" s="1">
        <f>'PR-RAS'!E823</f>
        <v>58432.05</v>
      </c>
      <c r="E816" s="1">
        <v>0</v>
      </c>
      <c r="F816" s="1">
        <v>0</v>
      </c>
      <c r="G816" s="2">
        <f t="shared" si="18"/>
        <v>147656.0765</v>
      </c>
      <c r="H816" s="2">
        <f t="shared" si="19"/>
        <v>5.0000000002910383E-2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25966</v>
      </c>
      <c r="D821" s="1">
        <f>'PR-RAS'!E828</f>
        <v>31715.31</v>
      </c>
      <c r="E821" s="1">
        <v>0</v>
      </c>
      <c r="F821" s="1">
        <v>0</v>
      </c>
      <c r="G821" s="2">
        <f t="shared" si="18"/>
        <v>73305.228399999993</v>
      </c>
      <c r="H821" s="2">
        <f t="shared" si="19"/>
        <v>0.31000000000130967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256753</v>
      </c>
      <c r="D893" s="1">
        <f>'PR-RAS'!E900</f>
        <v>260395.81</v>
      </c>
      <c r="E893" s="1">
        <v>0</v>
      </c>
      <c r="F893" s="1">
        <v>0</v>
      </c>
      <c r="G893" s="2">
        <f t="shared" si="18"/>
        <v>693569.80104000005</v>
      </c>
      <c r="H893" s="2">
        <f t="shared" si="19"/>
        <v>0.19000000000232831</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3600000</v>
      </c>
      <c r="E939" s="1">
        <v>0</v>
      </c>
      <c r="F939" s="1">
        <v>0</v>
      </c>
      <c r="G939" s="2">
        <f t="shared" si="18"/>
        <v>6753600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256752.54</v>
      </c>
      <c r="E961" s="1">
        <v>0</v>
      </c>
      <c r="F961" s="1">
        <v>0</v>
      </c>
      <c r="G961" s="2">
        <f t="shared" si="18"/>
        <v>492964.87679999997</v>
      </c>
      <c r="H961" s="2">
        <f t="shared" si="19"/>
        <v>0.45999999999185093</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37726067</v>
      </c>
      <c r="D984" s="6">
        <f>BILANCA!E6</f>
        <v>39004874.259999998</v>
      </c>
      <c r="E984" s="6">
        <v>0</v>
      </c>
      <c r="F984" s="6">
        <v>0</v>
      </c>
      <c r="G984" s="7">
        <f t="shared" ref="G984:G1241" si="22">B984/1000*C984+B984/500*D984</f>
        <v>115735.81552</v>
      </c>
      <c r="H984" s="7">
        <f t="shared" si="19"/>
        <v>0.25999999791383743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33140830</v>
      </c>
      <c r="D985" s="1">
        <f>BILANCA!E7</f>
        <v>35180803.030000001</v>
      </c>
      <c r="E985" s="1">
        <v>0</v>
      </c>
      <c r="F985" s="1">
        <v>0</v>
      </c>
      <c r="G985" s="2">
        <f t="shared" si="22"/>
        <v>207004.87212000001</v>
      </c>
      <c r="H985" s="2">
        <f t="shared" si="19"/>
        <v>3.0000001192092896E-2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3326907</v>
      </c>
      <c r="D986" s="1">
        <f>BILANCA!E8</f>
        <v>3346308.41</v>
      </c>
      <c r="E986" s="1">
        <v>0</v>
      </c>
      <c r="F986" s="1">
        <v>0</v>
      </c>
      <c r="G986" s="2">
        <f t="shared" si="22"/>
        <v>30058.571459999999</v>
      </c>
      <c r="H986" s="2">
        <f t="shared" si="19"/>
        <v>0.41000000014901161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1115314</v>
      </c>
      <c r="D987" s="1">
        <f>BILANCA!E9</f>
        <v>1147314.02</v>
      </c>
      <c r="E987" s="1">
        <v>0</v>
      </c>
      <c r="F987" s="1">
        <v>0</v>
      </c>
      <c r="G987" s="2">
        <f t="shared" si="22"/>
        <v>13639.76816</v>
      </c>
      <c r="H987" s="2">
        <f t="shared" si="19"/>
        <v>2.0000000018626451E-2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2218984</v>
      </c>
      <c r="D988" s="1">
        <f>BILANCA!E10</f>
        <v>2218984.5</v>
      </c>
      <c r="E988" s="1">
        <v>0</v>
      </c>
      <c r="F988" s="1">
        <v>0</v>
      </c>
      <c r="G988" s="2">
        <f t="shared" si="22"/>
        <v>33284.764999999999</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7391</v>
      </c>
      <c r="D989" s="1">
        <f>BILANCA!E11</f>
        <v>19990.11</v>
      </c>
      <c r="E989" s="1">
        <v>0</v>
      </c>
      <c r="F989" s="1">
        <v>0</v>
      </c>
      <c r="G989" s="2">
        <f t="shared" si="22"/>
        <v>284.22732000000002</v>
      </c>
      <c r="H989" s="2">
        <f t="shared" si="19"/>
        <v>0.11000000000058208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29655030</v>
      </c>
      <c r="D990" s="1">
        <f>BILANCA!E12</f>
        <v>31675601.640000004</v>
      </c>
      <c r="E990" s="1">
        <v>0</v>
      </c>
      <c r="F990" s="1">
        <v>0</v>
      </c>
      <c r="G990" s="2">
        <f t="shared" si="22"/>
        <v>651043.63296000008</v>
      </c>
      <c r="H990" s="2">
        <f t="shared" si="19"/>
        <v>0.35999999567866325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27891535</v>
      </c>
      <c r="D991" s="1">
        <f>BILANCA!E13</f>
        <v>29540233.510000005</v>
      </c>
      <c r="E991" s="1">
        <v>0</v>
      </c>
      <c r="F991" s="1">
        <v>0</v>
      </c>
      <c r="G991" s="2">
        <f t="shared" si="22"/>
        <v>695776.01616000012</v>
      </c>
      <c r="H991" s="2">
        <f t="shared" si="19"/>
        <v>0.48999999463558197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3607225</v>
      </c>
      <c r="D992" s="1">
        <f>BILANCA!E14</f>
        <v>3607225.09</v>
      </c>
      <c r="E992" s="1">
        <v>0</v>
      </c>
      <c r="F992" s="1">
        <v>0</v>
      </c>
      <c r="G992" s="2">
        <f t="shared" si="22"/>
        <v>97395.076619999993</v>
      </c>
      <c r="H992" s="2">
        <f t="shared" si="19"/>
        <v>8.9999999850988388E-2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14239549</v>
      </c>
      <c r="D993" s="1">
        <f>BILANCA!E15</f>
        <v>14239549.15</v>
      </c>
      <c r="E993" s="1">
        <v>0</v>
      </c>
      <c r="F993" s="1">
        <v>0</v>
      </c>
      <c r="G993" s="2">
        <f t="shared" si="22"/>
        <v>427186.473</v>
      </c>
      <c r="H993" s="2">
        <f t="shared" si="19"/>
        <v>0.15000000037252903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5702740</v>
      </c>
      <c r="D994" s="1">
        <f>BILANCA!E16</f>
        <v>6830175.0499999998</v>
      </c>
      <c r="E994" s="1">
        <v>0</v>
      </c>
      <c r="F994" s="1">
        <v>0</v>
      </c>
      <c r="G994" s="2">
        <f t="shared" si="22"/>
        <v>212993.99109999998</v>
      </c>
      <c r="H994" s="2">
        <f t="shared" si="19"/>
        <v>4.9999999813735485E-2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9669928</v>
      </c>
      <c r="D995" s="1">
        <f>BILANCA!E17</f>
        <v>11224073.109999999</v>
      </c>
      <c r="E995" s="1">
        <v>0</v>
      </c>
      <c r="F995" s="1">
        <v>0</v>
      </c>
      <c r="G995" s="2">
        <f t="shared" si="22"/>
        <v>385416.89064</v>
      </c>
      <c r="H995" s="2">
        <f t="shared" si="19"/>
        <v>0.10999999940395355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5327907</v>
      </c>
      <c r="D996" s="1">
        <f>BILANCA!E18</f>
        <v>6360788.8899999997</v>
      </c>
      <c r="E996" s="1">
        <v>0</v>
      </c>
      <c r="F996" s="1">
        <v>0</v>
      </c>
      <c r="G996" s="2">
        <f t="shared" si="22"/>
        <v>234643.30213999999</v>
      </c>
      <c r="H996" s="2">
        <f t="shared" si="19"/>
        <v>0.11000000033527613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1486428</v>
      </c>
      <c r="D997" s="1">
        <f>BILANCA!E19</f>
        <v>1454780.0600000003</v>
      </c>
      <c r="E997" s="1">
        <v>0</v>
      </c>
      <c r="F997" s="1">
        <v>0</v>
      </c>
      <c r="G997" s="2">
        <f t="shared" si="22"/>
        <v>61543.833680000011</v>
      </c>
      <c r="H997" s="2">
        <f t="shared" si="19"/>
        <v>6.0000000288709998E-2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645064</v>
      </c>
      <c r="D998" s="1">
        <f>BILANCA!E20</f>
        <v>645063.73</v>
      </c>
      <c r="E998" s="1">
        <v>0</v>
      </c>
      <c r="F998" s="1">
        <v>0</v>
      </c>
      <c r="G998" s="2">
        <f t="shared" si="22"/>
        <v>29027.871899999998</v>
      </c>
      <c r="H998" s="2">
        <f t="shared" si="19"/>
        <v>0.27000000001862645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134630</v>
      </c>
      <c r="D999" s="1">
        <f>BILANCA!E21</f>
        <v>134629.56</v>
      </c>
      <c r="E999" s="1">
        <v>0</v>
      </c>
      <c r="F999" s="1">
        <v>0</v>
      </c>
      <c r="G999" s="2">
        <f t="shared" si="22"/>
        <v>6462.2259199999999</v>
      </c>
      <c r="H999" s="2">
        <f t="shared" si="19"/>
        <v>0.44000000000232831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85586</v>
      </c>
      <c r="D1000" s="1">
        <f>BILANCA!E22</f>
        <v>107055.32</v>
      </c>
      <c r="E1000" s="1">
        <v>0</v>
      </c>
      <c r="F1000" s="1">
        <v>0</v>
      </c>
      <c r="G1000" s="2">
        <f t="shared" si="22"/>
        <v>5094.8428800000011</v>
      </c>
      <c r="H1000" s="2">
        <f t="shared" si="19"/>
        <v>0.32000000000698492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77738</v>
      </c>
      <c r="D1003" s="1">
        <f>BILANCA!E25</f>
        <v>77737.5</v>
      </c>
      <c r="E1003" s="1">
        <v>0</v>
      </c>
      <c r="F1003" s="1">
        <v>0</v>
      </c>
      <c r="G1003" s="2">
        <f t="shared" si="22"/>
        <v>4664.26</v>
      </c>
      <c r="H1003" s="2">
        <f t="shared" si="19"/>
        <v>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1375093</v>
      </c>
      <c r="D1004" s="1">
        <f>BILANCA!E26</f>
        <v>1680099.17</v>
      </c>
      <c r="E1004" s="1">
        <v>0</v>
      </c>
      <c r="F1004" s="1">
        <v>0</v>
      </c>
      <c r="G1004" s="2">
        <f t="shared" si="22"/>
        <v>99441.118140000006</v>
      </c>
      <c r="H1004" s="2">
        <f t="shared" si="19"/>
        <v>0.16999999992549419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831683</v>
      </c>
      <c r="D1006" s="1">
        <f>BILANCA!E28</f>
        <v>1189805.22</v>
      </c>
      <c r="E1006" s="1">
        <v>0</v>
      </c>
      <c r="F1006" s="1">
        <v>0</v>
      </c>
      <c r="G1006" s="2">
        <f t="shared" si="22"/>
        <v>73859.749119999993</v>
      </c>
      <c r="H1006" s="2">
        <f t="shared" si="19"/>
        <v>0.21999999997206032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327543.75</v>
      </c>
      <c r="E1007" s="1">
        <v>0</v>
      </c>
      <c r="F1007" s="1">
        <v>0</v>
      </c>
      <c r="G1007" s="2">
        <f t="shared" si="22"/>
        <v>15722.1</v>
      </c>
      <c r="H1007" s="2">
        <f t="shared" si="19"/>
        <v>0.25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330991.58</v>
      </c>
      <c r="E1008" s="1">
        <v>0</v>
      </c>
      <c r="F1008" s="1">
        <v>0</v>
      </c>
      <c r="G1008" s="2">
        <f t="shared" si="22"/>
        <v>16549.579000000002</v>
      </c>
      <c r="H1008" s="2">
        <f t="shared" si="19"/>
        <v>0.41999999998370185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3447.83</v>
      </c>
      <c r="E1012" s="1">
        <v>0</v>
      </c>
      <c r="F1012" s="1">
        <v>0</v>
      </c>
      <c r="G1012" s="2">
        <f t="shared" si="22"/>
        <v>199.97414000000001</v>
      </c>
      <c r="H1012" s="2">
        <f t="shared" si="19"/>
        <v>0.17000000000007276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277067</v>
      </c>
      <c r="D1023" s="1">
        <f>BILANCA!E45</f>
        <v>353044.31999999983</v>
      </c>
      <c r="E1023" s="1">
        <v>0</v>
      </c>
      <c r="F1023" s="1">
        <v>0</v>
      </c>
      <c r="G1023" s="2">
        <f t="shared" si="22"/>
        <v>39326.225599999991</v>
      </c>
      <c r="H1023" s="2">
        <f t="shared" si="19"/>
        <v>0.31999999983236194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46300</v>
      </c>
      <c r="D1025" s="1">
        <f>BILANCA!E47</f>
        <v>46300</v>
      </c>
      <c r="E1025" s="1">
        <v>0</v>
      </c>
      <c r="F1025" s="1">
        <v>0</v>
      </c>
      <c r="G1025" s="2">
        <f t="shared" si="22"/>
        <v>5833.8</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1707728</v>
      </c>
      <c r="D1027" s="1">
        <f>BILANCA!E49</f>
        <v>1971444.94</v>
      </c>
      <c r="E1027" s="1">
        <v>0</v>
      </c>
      <c r="F1027" s="1">
        <v>0</v>
      </c>
      <c r="G1027" s="2">
        <f t="shared" si="22"/>
        <v>248627.18672</v>
      </c>
      <c r="H1027" s="2">
        <f t="shared" si="19"/>
        <v>6.0000000055879354E-2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1476961</v>
      </c>
      <c r="D1028" s="1">
        <f>BILANCA!E50</f>
        <v>1664700.62</v>
      </c>
      <c r="E1028" s="1">
        <v>0</v>
      </c>
      <c r="F1028" s="1">
        <v>0</v>
      </c>
      <c r="G1028" s="2">
        <f t="shared" si="22"/>
        <v>216286.3008</v>
      </c>
      <c r="H1028" s="2">
        <f t="shared" si="19"/>
        <v>0.37999999988824129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222063</v>
      </c>
      <c r="D1032" s="1">
        <f>BILANCA!E54</f>
        <v>230202.58</v>
      </c>
      <c r="E1032" s="1">
        <v>0</v>
      </c>
      <c r="F1032" s="1">
        <v>0</v>
      </c>
      <c r="G1032" s="2">
        <f t="shared" si="22"/>
        <v>33440.939839999999</v>
      </c>
      <c r="H1032" s="2">
        <f t="shared" si="19"/>
        <v>0.42000000001280569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222063</v>
      </c>
      <c r="D1033" s="1">
        <f>BILANCA!E55</f>
        <v>230202.58</v>
      </c>
      <c r="E1033" s="1">
        <v>0</v>
      </c>
      <c r="F1033" s="1">
        <v>0</v>
      </c>
      <c r="G1033" s="2">
        <f t="shared" si="22"/>
        <v>34123.408000000003</v>
      </c>
      <c r="H1033" s="2">
        <f t="shared" si="19"/>
        <v>0.42000000001280569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158893</v>
      </c>
      <c r="D1034" s="1">
        <f>BILANCA!E56</f>
        <v>158892.98000000001</v>
      </c>
      <c r="E1034" s="1">
        <v>0</v>
      </c>
      <c r="F1034" s="1">
        <v>0</v>
      </c>
      <c r="G1034" s="2">
        <f t="shared" si="22"/>
        <v>24310.626960000001</v>
      </c>
      <c r="H1034" s="2">
        <f t="shared" si="19"/>
        <v>1.9999999989522621E-2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158893</v>
      </c>
      <c r="D1035" s="1">
        <f>BILANCA!E57</f>
        <v>158892.98000000001</v>
      </c>
      <c r="E1035" s="1">
        <v>0</v>
      </c>
      <c r="F1035" s="1">
        <v>0</v>
      </c>
      <c r="G1035" s="2">
        <f t="shared" si="22"/>
        <v>24787.305919999999</v>
      </c>
      <c r="H1035" s="2">
        <f t="shared" si="19"/>
        <v>1.9999999989522621E-2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4585237</v>
      </c>
      <c r="D1046" s="1">
        <f>BILANCA!E68</f>
        <v>3824071.23</v>
      </c>
      <c r="E1046" s="1">
        <v>0</v>
      </c>
      <c r="F1046" s="1">
        <v>0</v>
      </c>
      <c r="G1046" s="2">
        <f t="shared" si="22"/>
        <v>770702.90598000004</v>
      </c>
      <c r="H1046" s="2">
        <f t="shared" si="19"/>
        <v>0.22999999998137355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1310926</v>
      </c>
      <c r="D1047" s="1">
        <f>BILANCA!E69</f>
        <v>1114862.6000000001</v>
      </c>
      <c r="E1047" s="1">
        <v>0</v>
      </c>
      <c r="F1047" s="1">
        <v>0</v>
      </c>
      <c r="G1047" s="2">
        <f t="shared" si="22"/>
        <v>226601.67680000002</v>
      </c>
      <c r="H1047" s="2">
        <f t="shared" si="19"/>
        <v>0.39999999990686774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1310926</v>
      </c>
      <c r="D1048" s="1">
        <f>BILANCA!E70</f>
        <v>1114862.6000000001</v>
      </c>
      <c r="E1048" s="1">
        <v>0</v>
      </c>
      <c r="F1048" s="1">
        <v>0</v>
      </c>
      <c r="G1048" s="2">
        <f t="shared" si="22"/>
        <v>230142.32800000001</v>
      </c>
      <c r="H1048" s="2">
        <f t="shared" si="19"/>
        <v>0.39999999990686774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1310926</v>
      </c>
      <c r="D1050" s="1">
        <f>BILANCA!E72</f>
        <v>1114862.6000000001</v>
      </c>
      <c r="E1050" s="1">
        <v>0</v>
      </c>
      <c r="F1050" s="1">
        <v>0</v>
      </c>
      <c r="G1050" s="2">
        <f t="shared" si="22"/>
        <v>237223.63040000002</v>
      </c>
      <c r="H1050" s="2">
        <f t="shared" si="19"/>
        <v>0.39999999990686774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124101</v>
      </c>
      <c r="D1065" s="1">
        <f>BILANCA!E87</f>
        <v>0</v>
      </c>
      <c r="E1065" s="1">
        <v>0</v>
      </c>
      <c r="F1065" s="1">
        <v>0</v>
      </c>
      <c r="G1065" s="2">
        <f t="shared" si="22"/>
        <v>10176.282000000001</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248202</v>
      </c>
      <c r="D1066" s="1">
        <f>BILANCA!E88</f>
        <v>209406.62</v>
      </c>
      <c r="E1066" s="1">
        <v>0</v>
      </c>
      <c r="F1066" s="1">
        <v>0</v>
      </c>
      <c r="G1066" s="2">
        <f t="shared" si="22"/>
        <v>55362.264920000001</v>
      </c>
      <c r="H1066" s="2">
        <f t="shared" si="19"/>
        <v>0.38000000000465661</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248202</v>
      </c>
      <c r="D1067" s="1">
        <f>BILANCA!E89</f>
        <v>209406.62</v>
      </c>
      <c r="E1067" s="1">
        <v>0</v>
      </c>
      <c r="F1067" s="1">
        <v>0</v>
      </c>
      <c r="G1067" s="2">
        <f t="shared" si="22"/>
        <v>56029.280160000002</v>
      </c>
      <c r="H1067" s="2">
        <f t="shared" si="19"/>
        <v>0.38000000000465661</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124101</v>
      </c>
      <c r="D1095" s="1">
        <f>BILANCA!E117</f>
        <v>209406.62</v>
      </c>
      <c r="E1095" s="1">
        <v>0</v>
      </c>
      <c r="F1095" s="1">
        <v>0</v>
      </c>
      <c r="G1095" s="2">
        <f t="shared" si="22"/>
        <v>60806.39488</v>
      </c>
      <c r="H1095" s="2">
        <f t="shared" si="23"/>
        <v>0.38000000000465661</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2618600</v>
      </c>
      <c r="D1112" s="1">
        <f>BILANCA!E134</f>
        <v>2593600</v>
      </c>
      <c r="E1112" s="1">
        <v>0</v>
      </c>
      <c r="F1112" s="1">
        <v>0</v>
      </c>
      <c r="G1112" s="2">
        <f t="shared" si="22"/>
        <v>1006948.2000000001</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5237200</v>
      </c>
      <c r="D1113" s="1">
        <f>BILANCA!E135</f>
        <v>5237200</v>
      </c>
      <c r="E1113" s="1">
        <v>0</v>
      </c>
      <c r="F1113" s="1">
        <v>0</v>
      </c>
      <c r="G1113" s="2">
        <f t="shared" si="22"/>
        <v>2042508</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5237200</v>
      </c>
      <c r="D1117" s="1">
        <f>BILANCA!E139</f>
        <v>5237200</v>
      </c>
      <c r="E1117" s="1">
        <v>0</v>
      </c>
      <c r="F1117" s="1">
        <v>0</v>
      </c>
      <c r="G1117" s="2">
        <f t="shared" si="22"/>
        <v>2105354.4000000004</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2618600</v>
      </c>
      <c r="D1123" s="1">
        <f>BILANCA!E145</f>
        <v>2643600</v>
      </c>
      <c r="E1123" s="1">
        <v>0</v>
      </c>
      <c r="F1123" s="1">
        <v>0</v>
      </c>
      <c r="G1123" s="2">
        <f t="shared" si="22"/>
        <v>1106812.0000000002</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531610</v>
      </c>
      <c r="D1124" s="1">
        <f>BILANCA!E146</f>
        <v>115608.63</v>
      </c>
      <c r="E1124" s="1">
        <v>0</v>
      </c>
      <c r="F1124" s="1">
        <v>0</v>
      </c>
      <c r="G1124" s="2">
        <f t="shared" si="22"/>
        <v>107558.64366</v>
      </c>
      <c r="H1124" s="2">
        <f t="shared" si="23"/>
        <v>0.36999999999534339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104299</v>
      </c>
      <c r="D1125" s="1">
        <f>BILANCA!E147</f>
        <v>81500.240000000005</v>
      </c>
      <c r="E1125" s="1">
        <v>0</v>
      </c>
      <c r="F1125" s="1">
        <v>0</v>
      </c>
      <c r="G1125" s="2">
        <f t="shared" si="22"/>
        <v>37956.526159999994</v>
      </c>
      <c r="H1125" s="2">
        <f t="shared" si="23"/>
        <v>0.24000000000523869</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203781</v>
      </c>
      <c r="D1136" s="1">
        <f>BILANCA!E158</f>
        <v>33594.400000000001</v>
      </c>
      <c r="E1136" s="1">
        <v>0</v>
      </c>
      <c r="F1136" s="1">
        <v>0</v>
      </c>
      <c r="G1136" s="2">
        <f t="shared" si="22"/>
        <v>41458.379399999998</v>
      </c>
      <c r="H1136" s="2">
        <f t="shared" si="23"/>
        <v>0.40000000000145519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525851</v>
      </c>
      <c r="D1137" s="1">
        <f>BILANCA!E159</f>
        <v>360859.62</v>
      </c>
      <c r="E1137" s="1">
        <v>0</v>
      </c>
      <c r="F1137" s="1">
        <v>0</v>
      </c>
      <c r="G1137" s="2">
        <f t="shared" si="22"/>
        <v>192125.81696</v>
      </c>
      <c r="H1137" s="2">
        <f t="shared" si="23"/>
        <v>0.38000000000465661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302321</v>
      </c>
      <c r="D1141" s="1">
        <f>BILANCA!E163</f>
        <v>360345.63</v>
      </c>
      <c r="E1141" s="1">
        <v>0</v>
      </c>
      <c r="F1141" s="1">
        <v>0</v>
      </c>
      <c r="G1141" s="2">
        <f t="shared" si="22"/>
        <v>161635.93708</v>
      </c>
      <c r="H1141" s="2">
        <f t="shared" si="23"/>
        <v>0.36999999999534339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37726067</v>
      </c>
      <c r="D1152" s="1">
        <f>BILANCA!E175</f>
        <v>39004874.260000005</v>
      </c>
      <c r="E1152" s="1">
        <v>0</v>
      </c>
      <c r="F1152" s="1">
        <v>0</v>
      </c>
      <c r="G1152" s="2">
        <f t="shared" si="22"/>
        <v>19559352.822880004</v>
      </c>
      <c r="H1152" s="2">
        <f t="shared" si="23"/>
        <v>0.26000000536441803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4390559</v>
      </c>
      <c r="D1153" s="1">
        <f>BILANCA!E176</f>
        <v>1123596.1000000001</v>
      </c>
      <c r="E1153" s="1">
        <v>0</v>
      </c>
      <c r="F1153" s="1">
        <v>0</v>
      </c>
      <c r="G1153" s="2">
        <f t="shared" si="22"/>
        <v>1128417.7040000001</v>
      </c>
      <c r="H1153" s="2">
        <f t="shared" si="23"/>
        <v>0.10000000009313226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253649</v>
      </c>
      <c r="D1154" s="1">
        <f>BILANCA!E177</f>
        <v>212473.31</v>
      </c>
      <c r="E1154" s="1">
        <v>0</v>
      </c>
      <c r="F1154" s="1">
        <v>0</v>
      </c>
      <c r="G1154" s="2">
        <f t="shared" si="22"/>
        <v>116039.85102000002</v>
      </c>
      <c r="H1154" s="2">
        <f t="shared" si="23"/>
        <v>0.30999999999767169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43537</v>
      </c>
      <c r="D1155" s="1">
        <f>BILANCA!E178</f>
        <v>47143.05</v>
      </c>
      <c r="E1155" s="1">
        <v>0</v>
      </c>
      <c r="F1155" s="1">
        <v>0</v>
      </c>
      <c r="G1155" s="2">
        <f t="shared" si="22"/>
        <v>23705.573199999999</v>
      </c>
      <c r="H1155" s="2">
        <f t="shared" si="23"/>
        <v>5.0000000002910383E-2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180006</v>
      </c>
      <c r="D1156" s="1">
        <f>BILANCA!E179</f>
        <v>96028.01</v>
      </c>
      <c r="E1156" s="1">
        <v>0</v>
      </c>
      <c r="F1156" s="1">
        <v>0</v>
      </c>
      <c r="G1156" s="2">
        <f t="shared" si="22"/>
        <v>64366.729459999988</v>
      </c>
      <c r="H1156" s="2">
        <f t="shared" si="23"/>
        <v>9.9999999947613105E-3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268</v>
      </c>
      <c r="D1157" s="1">
        <f>BILANCA!E180</f>
        <v>174.8</v>
      </c>
      <c r="E1157" s="1">
        <v>0</v>
      </c>
      <c r="F1157" s="1">
        <v>0</v>
      </c>
      <c r="G1157" s="2">
        <f t="shared" si="22"/>
        <v>107.4624</v>
      </c>
      <c r="H1157" s="2">
        <f t="shared" si="23"/>
        <v>0.19999999999998863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268</v>
      </c>
      <c r="D1160" s="1">
        <f>BILANCA!E183</f>
        <v>174.8</v>
      </c>
      <c r="E1160" s="1">
        <v>0</v>
      </c>
      <c r="F1160" s="1">
        <v>0</v>
      </c>
      <c r="G1160" s="2">
        <f t="shared" si="22"/>
        <v>109.3152</v>
      </c>
      <c r="H1160" s="2">
        <f t="shared" si="23"/>
        <v>0.19999999999998863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29838</v>
      </c>
      <c r="D1163" s="1">
        <f>BILANCA!E186</f>
        <v>69127.45</v>
      </c>
      <c r="E1163" s="1">
        <v>0</v>
      </c>
      <c r="F1163" s="1">
        <v>0</v>
      </c>
      <c r="G1163" s="2">
        <f t="shared" si="22"/>
        <v>30256.721999999998</v>
      </c>
      <c r="H1163" s="2">
        <f t="shared" si="23"/>
        <v>0.44999999999708962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280157</v>
      </c>
      <c r="D1166" s="1">
        <f>BILANCA!E189</f>
        <v>650726.98</v>
      </c>
      <c r="E1166" s="1">
        <v>0</v>
      </c>
      <c r="F1166" s="1">
        <v>0</v>
      </c>
      <c r="G1166" s="2">
        <f t="shared" si="22"/>
        <v>289434.80567999999</v>
      </c>
      <c r="H1166" s="2">
        <f t="shared" si="23"/>
        <v>2.0000000018626451E-2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3856753</v>
      </c>
      <c r="D1183" s="1">
        <f>BILANCA!E206</f>
        <v>260395.81</v>
      </c>
      <c r="E1183" s="1">
        <v>0</v>
      </c>
      <c r="F1183" s="1">
        <v>0</v>
      </c>
      <c r="G1183" s="2">
        <f t="shared" si="22"/>
        <v>875508.92400000012</v>
      </c>
      <c r="H1183" s="2">
        <f t="shared" si="23"/>
        <v>0.19000000000232831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3856753</v>
      </c>
      <c r="D1184" s="1">
        <f>BILANCA!E207</f>
        <v>260395.81</v>
      </c>
      <c r="E1184" s="1">
        <v>0</v>
      </c>
      <c r="F1184" s="1">
        <v>0</v>
      </c>
      <c r="G1184" s="2">
        <f t="shared" si="22"/>
        <v>879886.46862000006</v>
      </c>
      <c r="H1184" s="2">
        <f t="shared" si="23"/>
        <v>0.19000000000232831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3600000</v>
      </c>
      <c r="D1189" s="1">
        <f>BILANCA!E212</f>
        <v>0</v>
      </c>
      <c r="E1189" s="1">
        <v>0</v>
      </c>
      <c r="F1189" s="1">
        <v>0</v>
      </c>
      <c r="G1189" s="2">
        <f t="shared" si="22"/>
        <v>741600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256753</v>
      </c>
      <c r="D1194" s="1">
        <f>BILANCA!E217</f>
        <v>260395.81</v>
      </c>
      <c r="E1194" s="1">
        <v>0</v>
      </c>
      <c r="F1194" s="1">
        <v>0</v>
      </c>
      <c r="G1194" s="2">
        <f t="shared" si="22"/>
        <v>164061.91482000001</v>
      </c>
      <c r="H1194" s="2">
        <f t="shared" si="23"/>
        <v>0.19000000000232831</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33335508</v>
      </c>
      <c r="D1214" s="1">
        <f>BILANCA!E237</f>
        <v>37881278.160000004</v>
      </c>
      <c r="E1214" s="1">
        <v>0</v>
      </c>
      <c r="F1214" s="1">
        <v>0</v>
      </c>
      <c r="G1214" s="2">
        <f t="shared" si="22"/>
        <v>25201652.857920002</v>
      </c>
      <c r="H1214" s="2">
        <f t="shared" si="23"/>
        <v>0.16000000387430191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32026778</v>
      </c>
      <c r="D1215" s="1">
        <f>BILANCA!E238</f>
        <v>37514007.219999999</v>
      </c>
      <c r="E1215" s="1">
        <v>0</v>
      </c>
      <c r="F1215" s="1">
        <v>0</v>
      </c>
      <c r="G1215" s="2">
        <f t="shared" si="22"/>
        <v>24836711.846080001</v>
      </c>
      <c r="H1215" s="2">
        <f t="shared" si="23"/>
        <v>0.2199999988079071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35883531</v>
      </c>
      <c r="D1216" s="1">
        <f>BILANCA!E239</f>
        <v>37774403.030000001</v>
      </c>
      <c r="E1216" s="1">
        <v>0</v>
      </c>
      <c r="F1216" s="1">
        <v>0</v>
      </c>
      <c r="G1216" s="2">
        <f t="shared" si="22"/>
        <v>25963734.534980003</v>
      </c>
      <c r="H1216" s="2">
        <f t="shared" si="23"/>
        <v>3.0000001192092896E-2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35759430</v>
      </c>
      <c r="D1217" s="1">
        <f>BILANCA!E240</f>
        <v>37774403.030000001</v>
      </c>
      <c r="E1217" s="1">
        <v>0</v>
      </c>
      <c r="F1217" s="1">
        <v>0</v>
      </c>
      <c r="G1217" s="2">
        <f t="shared" si="22"/>
        <v>26046127.238040004</v>
      </c>
      <c r="H1217" s="2">
        <f t="shared" si="23"/>
        <v>3.0000001192092896E-2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124101</v>
      </c>
      <c r="D1218" s="1">
        <f>BILANCA!E241</f>
        <v>0</v>
      </c>
      <c r="E1218" s="1">
        <v>0</v>
      </c>
      <c r="F1218" s="1">
        <v>0</v>
      </c>
      <c r="G1218" s="2">
        <f t="shared" si="22"/>
        <v>29163.734999999997</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3856753</v>
      </c>
      <c r="D1219" s="1">
        <f>BILANCA!E242</f>
        <v>260395.81</v>
      </c>
      <c r="E1219" s="1">
        <v>0</v>
      </c>
      <c r="F1219" s="1">
        <v>0</v>
      </c>
      <c r="G1219" s="2">
        <f t="shared" si="22"/>
        <v>1033100.53032</v>
      </c>
      <c r="H1219" s="2">
        <f t="shared" si="23"/>
        <v>0.19000000000232831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256753</v>
      </c>
      <c r="D1220" s="1">
        <f>BILANCA!E243</f>
        <v>260395.81</v>
      </c>
      <c r="E1220" s="1">
        <v>0</v>
      </c>
      <c r="F1220" s="1">
        <v>0</v>
      </c>
      <c r="G1220" s="2">
        <f t="shared" si="22"/>
        <v>184278.07493999999</v>
      </c>
      <c r="H1220" s="2">
        <f t="shared" si="23"/>
        <v>0.19000000000232831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3600000</v>
      </c>
      <c r="D1221" s="1">
        <f>BILANCA!E244</f>
        <v>0</v>
      </c>
      <c r="E1221" s="1">
        <v>0</v>
      </c>
      <c r="F1221" s="1">
        <v>0</v>
      </c>
      <c r="G1221" s="2">
        <f t="shared" si="22"/>
        <v>856800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777119</v>
      </c>
      <c r="D1222" s="1">
        <f>BILANCA!E245</f>
        <v>251662.31000000052</v>
      </c>
      <c r="E1222" s="1">
        <v>0</v>
      </c>
      <c r="F1222" s="1">
        <v>0</v>
      </c>
      <c r="G1222" s="2">
        <f t="shared" si="22"/>
        <v>306026.02518000023</v>
      </c>
      <c r="H1222" s="2">
        <f t="shared" si="23"/>
        <v>0.31000000052154064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2373334</v>
      </c>
      <c r="D1223" s="1">
        <f>BILANCA!E246</f>
        <v>6829449.6600000001</v>
      </c>
      <c r="E1223" s="1">
        <v>0</v>
      </c>
      <c r="F1223" s="1">
        <v>0</v>
      </c>
      <c r="G1223" s="2">
        <f t="shared" si="22"/>
        <v>3847735.9968000003</v>
      </c>
      <c r="H1223" s="2">
        <f t="shared" si="23"/>
        <v>0.33999999985098839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2088222</v>
      </c>
      <c r="D1224" s="1">
        <f>BILANCA!E247</f>
        <v>6829449.6600000001</v>
      </c>
      <c r="E1224" s="1">
        <v>0</v>
      </c>
      <c r="F1224" s="1">
        <v>0</v>
      </c>
      <c r="G1224" s="2">
        <f t="shared" si="22"/>
        <v>3795056.2381199999</v>
      </c>
      <c r="H1224" s="2">
        <f t="shared" si="23"/>
        <v>0.33999999985098839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285112</v>
      </c>
      <c r="D1226" s="1">
        <f>BILANCA!E249</f>
        <v>0</v>
      </c>
      <c r="E1226" s="1">
        <v>0</v>
      </c>
      <c r="F1226" s="1">
        <v>0</v>
      </c>
      <c r="G1226" s="2">
        <f t="shared" si="22"/>
        <v>69282.216</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1596215</v>
      </c>
      <c r="D1227" s="1">
        <f>BILANCA!E250</f>
        <v>6577787.3499999996</v>
      </c>
      <c r="E1227" s="1">
        <v>0</v>
      </c>
      <c r="F1227" s="1">
        <v>0</v>
      </c>
      <c r="G1227" s="2">
        <f t="shared" si="22"/>
        <v>3599436.6867999998</v>
      </c>
      <c r="H1227" s="2">
        <f t="shared" si="23"/>
        <v>0.34999999962747097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1596215</v>
      </c>
      <c r="D1229" s="1">
        <f>BILANCA!E252</f>
        <v>3021584.62</v>
      </c>
      <c r="E1229" s="1">
        <v>0</v>
      </c>
      <c r="F1229" s="1">
        <v>0</v>
      </c>
      <c r="G1229" s="2">
        <f t="shared" si="22"/>
        <v>1879288.5230399999</v>
      </c>
      <c r="H1229" s="2">
        <f t="shared" si="23"/>
        <v>0.37999999988824129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3556202.73</v>
      </c>
      <c r="E1230" s="1">
        <v>0</v>
      </c>
      <c r="F1230" s="1">
        <v>0</v>
      </c>
      <c r="G1230" s="2">
        <f t="shared" si="22"/>
        <v>1756764.1486199999</v>
      </c>
      <c r="H1230" s="2">
        <f t="shared" si="23"/>
        <v>0.27000000001862645</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531611</v>
      </c>
      <c r="D1232" s="1">
        <f>BILANCA!E255</f>
        <v>115608.63</v>
      </c>
      <c r="E1232" s="1">
        <v>0</v>
      </c>
      <c r="F1232" s="1">
        <v>0</v>
      </c>
      <c r="G1232" s="2">
        <f t="shared" si="22"/>
        <v>189944.23673999999</v>
      </c>
      <c r="H1232" s="2">
        <f t="shared" si="23"/>
        <v>0.36999999999534339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3830400</v>
      </c>
      <c r="D1236" s="1">
        <f>BILANCA!E259</f>
        <v>3379766.23</v>
      </c>
      <c r="E1236" s="1">
        <v>0</v>
      </c>
      <c r="F1236" s="1">
        <v>0</v>
      </c>
      <c r="G1236" s="2">
        <f t="shared" si="22"/>
        <v>2679252.9123799996</v>
      </c>
      <c r="H1236" s="2">
        <f t="shared" si="23"/>
        <v>0.22999999998137355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3830400</v>
      </c>
      <c r="D1237" s="1">
        <f>BILANCA!E260</f>
        <v>3379766.23</v>
      </c>
      <c r="E1237" s="1">
        <v>0</v>
      </c>
      <c r="F1237" s="1">
        <v>0</v>
      </c>
      <c r="G1237" s="2">
        <f t="shared" si="22"/>
        <v>2689842.8448399999</v>
      </c>
      <c r="H1237" s="2">
        <f t="shared" si="23"/>
        <v>0.22999999998137355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248202</v>
      </c>
      <c r="D1238" s="1">
        <f>BILANCA!E262</f>
        <v>209406.62</v>
      </c>
      <c r="E1238" s="1">
        <v>0</v>
      </c>
      <c r="F1238" s="1">
        <v>0</v>
      </c>
      <c r="G1238" s="2">
        <f t="shared" si="22"/>
        <v>170088.88620000001</v>
      </c>
      <c r="H1238" s="2">
        <f t="shared" si="23"/>
        <v>0.38000000000465661</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732554</v>
      </c>
      <c r="D1240" s="1">
        <f>BILANCA!E264</f>
        <v>452157.72</v>
      </c>
      <c r="E1240" s="1">
        <v>0</v>
      </c>
      <c r="F1240" s="1">
        <v>0</v>
      </c>
      <c r="G1240" s="2">
        <f t="shared" si="22"/>
        <v>420675.44608000002</v>
      </c>
      <c r="H1240" s="2">
        <f t="shared" si="23"/>
        <v>0.28000000002793968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101377</v>
      </c>
      <c r="D1241" s="1">
        <f>BILANCA!E265</f>
        <v>23796.54</v>
      </c>
      <c r="E1241" s="1">
        <v>0</v>
      </c>
      <c r="F1241" s="1">
        <v>0</v>
      </c>
      <c r="G1241" s="2">
        <f t="shared" si="22"/>
        <v>38434.280639999997</v>
      </c>
      <c r="H1241" s="2">
        <f t="shared" si="23"/>
        <v>0.45999999999912689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58701</v>
      </c>
      <c r="D1263" s="1">
        <f>BILANCA!E287</f>
        <v>81827.45</v>
      </c>
      <c r="E1263" s="1">
        <v>0</v>
      </c>
      <c r="F1263" s="1">
        <v>0</v>
      </c>
      <c r="G1263" s="2">
        <f t="shared" si="24"/>
        <v>62259.652000000002</v>
      </c>
      <c r="H1263" s="2">
        <f t="shared" si="23"/>
        <v>0.44999999999708962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194948</v>
      </c>
      <c r="D1264" s="1">
        <f>BILANCA!E288</f>
        <v>130645.86</v>
      </c>
      <c r="E1264" s="1">
        <v>0</v>
      </c>
      <c r="F1264" s="1">
        <v>0</v>
      </c>
      <c r="G1264" s="2">
        <f t="shared" si="24"/>
        <v>128203.36132000001</v>
      </c>
      <c r="H1264" s="2">
        <f t="shared" si="23"/>
        <v>0.13999999999941792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30700</v>
      </c>
      <c r="D1265" s="1">
        <f>BILANCA!E289</f>
        <v>103261.47</v>
      </c>
      <c r="E1265" s="1">
        <v>0</v>
      </c>
      <c r="F1265" s="1">
        <v>0</v>
      </c>
      <c r="G1265" s="2">
        <f t="shared" si="24"/>
        <v>66896.869079999989</v>
      </c>
      <c r="H1265" s="2">
        <f t="shared" si="23"/>
        <v>0.47000000000116415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249457</v>
      </c>
      <c r="D1266" s="1">
        <f>BILANCA!E290</f>
        <v>547465.51</v>
      </c>
      <c r="E1266" s="1">
        <v>0</v>
      </c>
      <c r="F1266" s="1">
        <v>0</v>
      </c>
      <c r="G1266" s="2">
        <f t="shared" si="24"/>
        <v>380461.80965999997</v>
      </c>
      <c r="H1266" s="2">
        <f t="shared" si="23"/>
        <v>0.48999999999068677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3856753</v>
      </c>
      <c r="D1270" s="1">
        <f>BILANCA!E294</f>
        <v>260395.81</v>
      </c>
      <c r="E1270" s="1">
        <v>0</v>
      </c>
      <c r="F1270" s="1">
        <v>0</v>
      </c>
      <c r="G1270" s="2">
        <f t="shared" si="24"/>
        <v>1256355.3059399999</v>
      </c>
      <c r="H1270" s="2">
        <f t="shared" si="23"/>
        <v>0.19000000000232831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1329588</v>
      </c>
      <c r="D1299" s="6">
        <f>'RAS-funkcijski'!E5</f>
        <v>1424762.35</v>
      </c>
      <c r="E1299" s="6">
        <v>0</v>
      </c>
      <c r="F1299" s="6">
        <v>0</v>
      </c>
      <c r="G1299" s="7">
        <f t="shared" si="24"/>
        <v>4179.1127000000006</v>
      </c>
      <c r="H1299" s="7">
        <f t="shared" si="23"/>
        <v>0.35000000009313226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359630</v>
      </c>
      <c r="D1300" s="1">
        <f>'RAS-funkcijski'!E6</f>
        <v>344995.39</v>
      </c>
      <c r="E1300" s="1">
        <v>0</v>
      </c>
      <c r="F1300" s="1">
        <v>0</v>
      </c>
      <c r="G1300" s="2">
        <f t="shared" si="24"/>
        <v>2099.2415600000004</v>
      </c>
      <c r="H1300" s="2">
        <f t="shared" si="23"/>
        <v>0.39000000001396984</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279440</v>
      </c>
      <c r="D1301" s="1">
        <f>'RAS-funkcijski'!E7</f>
        <v>329474.39</v>
      </c>
      <c r="E1301" s="1">
        <v>0</v>
      </c>
      <c r="F1301" s="1">
        <v>0</v>
      </c>
      <c r="G1301" s="2">
        <f t="shared" si="24"/>
        <v>2815.1663400000002</v>
      </c>
      <c r="H1301" s="2">
        <f t="shared" si="23"/>
        <v>0.39000000001396984</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80190</v>
      </c>
      <c r="D1302" s="1">
        <f>'RAS-funkcijski'!E8</f>
        <v>15521</v>
      </c>
      <c r="E1302" s="1">
        <v>0</v>
      </c>
      <c r="F1302" s="1">
        <v>0</v>
      </c>
      <c r="G1302" s="2">
        <f t="shared" si="24"/>
        <v>444.928</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969958</v>
      </c>
      <c r="D1307" s="1">
        <f>'RAS-funkcijski'!E13</f>
        <v>1079766.96</v>
      </c>
      <c r="E1307" s="1">
        <v>0</v>
      </c>
      <c r="F1307" s="1">
        <v>0</v>
      </c>
      <c r="G1307" s="2">
        <f t="shared" si="24"/>
        <v>28165.427279999996</v>
      </c>
      <c r="H1307" s="2">
        <f t="shared" si="23"/>
        <v>4.0000000037252903E-2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649318</v>
      </c>
      <c r="D1308" s="1">
        <f>'RAS-funkcijski'!E14</f>
        <v>827707.26</v>
      </c>
      <c r="E1308" s="1">
        <v>0</v>
      </c>
      <c r="F1308" s="1">
        <v>0</v>
      </c>
      <c r="G1308" s="2">
        <f t="shared" si="24"/>
        <v>23047.325199999999</v>
      </c>
      <c r="H1308" s="2">
        <f t="shared" si="23"/>
        <v>0.26000000000931323</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320640</v>
      </c>
      <c r="D1310" s="1">
        <f>'RAS-funkcijski'!E16</f>
        <v>252059.7</v>
      </c>
      <c r="E1310" s="1">
        <v>0</v>
      </c>
      <c r="F1310" s="1">
        <v>0</v>
      </c>
      <c r="G1310" s="2">
        <f t="shared" si="24"/>
        <v>9897.1128000000008</v>
      </c>
      <c r="H1310" s="2">
        <f t="shared" si="23"/>
        <v>0.29999999998835847</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344190</v>
      </c>
      <c r="D1322" s="1">
        <f>'RAS-funkcijski'!E28</f>
        <v>215742</v>
      </c>
      <c r="E1322" s="1">
        <v>0</v>
      </c>
      <c r="F1322" s="1">
        <v>0</v>
      </c>
      <c r="G1322" s="2">
        <f t="shared" si="24"/>
        <v>18616.175999999999</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344190</v>
      </c>
      <c r="D1324" s="1">
        <f>'RAS-funkcijski'!E30</f>
        <v>215742</v>
      </c>
      <c r="E1324" s="1">
        <v>0</v>
      </c>
      <c r="F1324" s="1">
        <v>0</v>
      </c>
      <c r="G1324" s="2">
        <f t="shared" si="24"/>
        <v>20167.523999999998</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933639</v>
      </c>
      <c r="D1329" s="1">
        <f>'RAS-funkcijski'!E35</f>
        <v>1452491.9899999998</v>
      </c>
      <c r="E1329" s="1">
        <v>0</v>
      </c>
      <c r="F1329" s="1">
        <v>0</v>
      </c>
      <c r="G1329" s="2">
        <f t="shared" si="24"/>
        <v>118997.31237999999</v>
      </c>
      <c r="H1329" s="2">
        <f t="shared" si="23"/>
        <v>1.0000000242143869E-2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11524</v>
      </c>
      <c r="D1330" s="1">
        <f>'RAS-funkcijski'!E36</f>
        <v>18498.240000000002</v>
      </c>
      <c r="E1330" s="1">
        <v>0</v>
      </c>
      <c r="F1330" s="1">
        <v>0</v>
      </c>
      <c r="G1330" s="2">
        <f t="shared" si="24"/>
        <v>1552.6553600000002</v>
      </c>
      <c r="H1330" s="2">
        <f t="shared" si="23"/>
        <v>0.24000000000160071</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11524</v>
      </c>
      <c r="D1332" s="1">
        <f>'RAS-funkcijski'!E38</f>
        <v>18498.240000000002</v>
      </c>
      <c r="E1332" s="1">
        <v>0</v>
      </c>
      <c r="F1332" s="1">
        <v>0</v>
      </c>
      <c r="G1332" s="2">
        <f t="shared" si="24"/>
        <v>1649.6963200000002</v>
      </c>
      <c r="H1332" s="2">
        <f t="shared" si="23"/>
        <v>0.24000000000160071</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866215</v>
      </c>
      <c r="D1348" s="1">
        <f>'RAS-funkcijski'!E54</f>
        <v>1241487.5599999998</v>
      </c>
      <c r="E1348" s="1">
        <v>0</v>
      </c>
      <c r="F1348" s="1">
        <v>0</v>
      </c>
      <c r="G1348" s="2">
        <f t="shared" si="24"/>
        <v>167459.50599999999</v>
      </c>
      <c r="H1348" s="2">
        <f t="shared" si="27"/>
        <v>0.44000000017695129</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841215</v>
      </c>
      <c r="D1349" s="1">
        <f>'RAS-funkcijski'!E55</f>
        <v>1169704.92</v>
      </c>
      <c r="E1349" s="1">
        <v>0</v>
      </c>
      <c r="F1349" s="1">
        <v>0</v>
      </c>
      <c r="G1349" s="2">
        <f t="shared" si="24"/>
        <v>162211.86683999997</v>
      </c>
      <c r="H1349" s="2">
        <f t="shared" si="27"/>
        <v>8.0000000074505806E-2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25000</v>
      </c>
      <c r="D1353" s="1">
        <f>'RAS-funkcijski'!E59</f>
        <v>71782.64</v>
      </c>
      <c r="E1353" s="1">
        <v>0</v>
      </c>
      <c r="F1353" s="1">
        <v>0</v>
      </c>
      <c r="G1353" s="2">
        <f t="shared" si="24"/>
        <v>9271.090400000001</v>
      </c>
      <c r="H1353" s="2">
        <f t="shared" si="27"/>
        <v>0.36000000000058208</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55900</v>
      </c>
      <c r="D1355" s="1">
        <f>'RAS-funkcijski'!E61</f>
        <v>192506.19</v>
      </c>
      <c r="E1355" s="1">
        <v>0</v>
      </c>
      <c r="F1355" s="1">
        <v>0</v>
      </c>
      <c r="G1355" s="2">
        <f t="shared" si="24"/>
        <v>25132.005659999999</v>
      </c>
      <c r="H1355" s="2">
        <f t="shared" si="27"/>
        <v>0.19000000000232831</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55900</v>
      </c>
      <c r="D1358" s="1">
        <f>'RAS-funkcijski'!E64</f>
        <v>192506.19</v>
      </c>
      <c r="E1358" s="1">
        <v>0</v>
      </c>
      <c r="F1358" s="1">
        <v>0</v>
      </c>
      <c r="G1358" s="2">
        <f t="shared" si="24"/>
        <v>26454.7428</v>
      </c>
      <c r="H1358" s="2">
        <f t="shared" si="27"/>
        <v>0.19000000000232831</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293012</v>
      </c>
      <c r="D1369" s="1">
        <f>'RAS-funkcijski'!E75</f>
        <v>215069.1</v>
      </c>
      <c r="E1369" s="1">
        <v>0</v>
      </c>
      <c r="F1369" s="1">
        <v>0</v>
      </c>
      <c r="G1369" s="2">
        <f t="shared" si="24"/>
        <v>51343.664199999999</v>
      </c>
      <c r="H1369" s="2">
        <f t="shared" si="27"/>
        <v>0.10000000000582077</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119819</v>
      </c>
      <c r="D1370" s="1">
        <f>'RAS-funkcijski'!E76</f>
        <v>0</v>
      </c>
      <c r="E1370" s="1">
        <v>0</v>
      </c>
      <c r="F1370" s="1">
        <v>0</v>
      </c>
      <c r="G1370" s="2">
        <f t="shared" si="24"/>
        <v>8626.9679999999989</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173193</v>
      </c>
      <c r="D1375" s="1">
        <f>'RAS-funkcijski'!E81</f>
        <v>215069.1</v>
      </c>
      <c r="E1375" s="1">
        <v>0</v>
      </c>
      <c r="F1375" s="1">
        <v>0</v>
      </c>
      <c r="G1375" s="2">
        <f t="shared" si="24"/>
        <v>46456.502399999998</v>
      </c>
      <c r="H1375" s="2">
        <f t="shared" si="27"/>
        <v>0.10000000000582077</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2224665</v>
      </c>
      <c r="D1376" s="1">
        <f>'RAS-funkcijski'!E82</f>
        <v>2776192.6599999997</v>
      </c>
      <c r="E1376" s="1">
        <v>0</v>
      </c>
      <c r="F1376" s="1">
        <v>0</v>
      </c>
      <c r="G1376" s="2">
        <f t="shared" si="24"/>
        <v>606609.92495999997</v>
      </c>
      <c r="H1376" s="2">
        <f t="shared" si="27"/>
        <v>0.34000000031664968</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1432001</v>
      </c>
      <c r="D1378" s="1">
        <f>'RAS-funkcijski'!E84</f>
        <v>2182433.0699999998</v>
      </c>
      <c r="E1378" s="1">
        <v>0</v>
      </c>
      <c r="F1378" s="1">
        <v>0</v>
      </c>
      <c r="G1378" s="2">
        <f t="shared" si="24"/>
        <v>463749.37119999999</v>
      </c>
      <c r="H1378" s="2">
        <f t="shared" si="27"/>
        <v>6.9999999832361937E-2</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110087</v>
      </c>
      <c r="D1380" s="1">
        <f>'RAS-funkcijski'!E86</f>
        <v>68109.570000000007</v>
      </c>
      <c r="E1380" s="1">
        <v>0</v>
      </c>
      <c r="F1380" s="1">
        <v>0</v>
      </c>
      <c r="G1380" s="2">
        <f t="shared" si="24"/>
        <v>20197.103480000002</v>
      </c>
      <c r="H1380" s="2">
        <f t="shared" si="27"/>
        <v>0.42999999999301508</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534357</v>
      </c>
      <c r="D1381" s="1">
        <f>'RAS-funkcijski'!E87</f>
        <v>525650.02</v>
      </c>
      <c r="E1381" s="1">
        <v>0</v>
      </c>
      <c r="F1381" s="1">
        <v>0</v>
      </c>
      <c r="G1381" s="2">
        <f t="shared" si="24"/>
        <v>131609.53432000001</v>
      </c>
      <c r="H1381" s="2">
        <f t="shared" si="27"/>
        <v>2.0000000018626451E-2</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148220</v>
      </c>
      <c r="D1382" s="1">
        <f>'RAS-funkcijski'!E88</f>
        <v>0</v>
      </c>
      <c r="E1382" s="1">
        <v>0</v>
      </c>
      <c r="F1382" s="1">
        <v>0</v>
      </c>
      <c r="G1382" s="2">
        <f t="shared" si="24"/>
        <v>12450.480000000001</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291084</v>
      </c>
      <c r="D1401" s="1">
        <f>'RAS-funkcijski'!E107</f>
        <v>465466.12</v>
      </c>
      <c r="E1401" s="1">
        <v>0</v>
      </c>
      <c r="F1401" s="1">
        <v>0</v>
      </c>
      <c r="G1401" s="2">
        <f t="shared" si="24"/>
        <v>125867.67272</v>
      </c>
      <c r="H1401" s="2">
        <f t="shared" si="27"/>
        <v>0.11999999999534339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220000</v>
      </c>
      <c r="D1402" s="1">
        <f>'RAS-funkcijski'!E108</f>
        <v>335918.75</v>
      </c>
      <c r="E1402" s="1">
        <v>0</v>
      </c>
      <c r="F1402" s="1">
        <v>0</v>
      </c>
      <c r="G1402" s="2">
        <f t="shared" si="24"/>
        <v>92751.099999999991</v>
      </c>
      <c r="H1402" s="2">
        <f t="shared" si="27"/>
        <v>0.25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48000</v>
      </c>
      <c r="D1403" s="1">
        <f>'RAS-funkcijski'!E109</f>
        <v>70000</v>
      </c>
      <c r="E1403" s="1">
        <v>0</v>
      </c>
      <c r="F1403" s="1">
        <v>0</v>
      </c>
      <c r="G1403" s="2">
        <f t="shared" si="24"/>
        <v>19740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19500</v>
      </c>
      <c r="E1405" s="1">
        <v>0</v>
      </c>
      <c r="F1405" s="1">
        <v>0</v>
      </c>
      <c r="G1405" s="2">
        <f t="shared" si="24"/>
        <v>4173</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23084</v>
      </c>
      <c r="D1407" s="1">
        <f>'RAS-funkcijski'!E113</f>
        <v>40047.370000000003</v>
      </c>
      <c r="E1407" s="1">
        <v>0</v>
      </c>
      <c r="F1407" s="1">
        <v>0</v>
      </c>
      <c r="G1407" s="2">
        <f t="shared" si="24"/>
        <v>11246.482660000001</v>
      </c>
      <c r="H1407" s="2">
        <f t="shared" si="27"/>
        <v>0.37000000000261934</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133551</v>
      </c>
      <c r="D1408" s="1">
        <f>'RAS-funkcijski'!E114</f>
        <v>1392014.2899999998</v>
      </c>
      <c r="E1408" s="1">
        <v>0</v>
      </c>
      <c r="F1408" s="1">
        <v>0</v>
      </c>
      <c r="G1408" s="2">
        <f t="shared" si="24"/>
        <v>320933.75379999995</v>
      </c>
      <c r="H1408" s="2">
        <f t="shared" si="27"/>
        <v>0.28999999980442226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46551</v>
      </c>
      <c r="D1409" s="1">
        <f>'RAS-funkcijski'!E115</f>
        <v>1308014.2899999998</v>
      </c>
      <c r="E1409" s="1">
        <v>0</v>
      </c>
      <c r="F1409" s="1">
        <v>0</v>
      </c>
      <c r="G1409" s="2">
        <f t="shared" si="24"/>
        <v>295546.33337999997</v>
      </c>
      <c r="H1409" s="2">
        <f t="shared" si="27"/>
        <v>0.28999999980442226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1216311.6399999999</v>
      </c>
      <c r="E1410" s="1">
        <v>0</v>
      </c>
      <c r="F1410" s="1">
        <v>0</v>
      </c>
      <c r="G1410" s="2">
        <f t="shared" si="24"/>
        <v>272453.80735999998</v>
      </c>
      <c r="H1410" s="2">
        <f t="shared" si="27"/>
        <v>0.36000000010244548</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46551</v>
      </c>
      <c r="D1411" s="1">
        <f>'RAS-funkcijski'!E117</f>
        <v>91702.65</v>
      </c>
      <c r="E1411" s="1">
        <v>0</v>
      </c>
      <c r="F1411" s="1">
        <v>0</v>
      </c>
      <c r="G1411" s="2">
        <f t="shared" si="24"/>
        <v>25985.061899999997</v>
      </c>
      <c r="H1411" s="2">
        <f t="shared" si="27"/>
        <v>0.35000000000582077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87000</v>
      </c>
      <c r="D1416" s="1">
        <f>'RAS-funkcijski'!E122</f>
        <v>84000</v>
      </c>
      <c r="E1416" s="1">
        <v>0</v>
      </c>
      <c r="F1416" s="1">
        <v>0</v>
      </c>
      <c r="G1416" s="2">
        <f t="shared" si="24"/>
        <v>30090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87000</v>
      </c>
      <c r="D1417" s="1">
        <f>'RAS-funkcijski'!E123</f>
        <v>84000</v>
      </c>
      <c r="E1417" s="1">
        <v>0</v>
      </c>
      <c r="F1417" s="1">
        <v>0</v>
      </c>
      <c r="G1417" s="2">
        <f t="shared" si="24"/>
        <v>30345</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512481</v>
      </c>
      <c r="D1423" s="1">
        <f>'RAS-funkcijski'!E129</f>
        <v>644324.16999999993</v>
      </c>
      <c r="E1423" s="1">
        <v>0</v>
      </c>
      <c r="F1423" s="1">
        <v>0</v>
      </c>
      <c r="G1423" s="2">
        <f t="shared" si="24"/>
        <v>225141.16749999998</v>
      </c>
      <c r="H1423" s="2">
        <f t="shared" si="27"/>
        <v>0.16999999992549419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359956</v>
      </c>
      <c r="D1427" s="1">
        <f>'RAS-funkcijski'!E133</f>
        <v>0</v>
      </c>
      <c r="E1427" s="1">
        <v>0</v>
      </c>
      <c r="F1427" s="1">
        <v>0</v>
      </c>
      <c r="G1427" s="2">
        <f t="shared" si="24"/>
        <v>46434.324000000001</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466121.58</v>
      </c>
      <c r="E1429" s="1">
        <v>0</v>
      </c>
      <c r="F1429" s="1">
        <v>0</v>
      </c>
      <c r="G1429" s="2">
        <f t="shared" si="24"/>
        <v>122123.85396000001</v>
      </c>
      <c r="H1429" s="2">
        <f t="shared" si="27"/>
        <v>0.41999999998370185</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126559</v>
      </c>
      <c r="D1431" s="1">
        <f>'RAS-funkcijski'!E137</f>
        <v>109287.88</v>
      </c>
      <c r="E1431" s="1">
        <v>0</v>
      </c>
      <c r="F1431" s="1">
        <v>0</v>
      </c>
      <c r="G1431" s="2">
        <f t="shared" si="24"/>
        <v>45902.923080000008</v>
      </c>
      <c r="H1431" s="2">
        <f t="shared" si="27"/>
        <v>0.11999999999534339</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25966</v>
      </c>
      <c r="D1434" s="1">
        <f>'RAS-funkcijski'!E140</f>
        <v>68914.710000000006</v>
      </c>
      <c r="E1434" s="1">
        <v>0</v>
      </c>
      <c r="F1434" s="1">
        <v>0</v>
      </c>
      <c r="G1434" s="2">
        <f t="shared" si="24"/>
        <v>22276.177120000004</v>
      </c>
      <c r="H1434" s="2">
        <f t="shared" si="27"/>
        <v>0.28999999999359716</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6062210</v>
      </c>
      <c r="D1435" s="13">
        <f>'RAS-funkcijski'!E141</f>
        <v>8586062.6799999997</v>
      </c>
      <c r="E1435" s="13">
        <v>0</v>
      </c>
      <c r="F1435" s="13">
        <v>0</v>
      </c>
      <c r="G1435" s="14">
        <f t="shared" si="24"/>
        <v>3183103.9443200002</v>
      </c>
      <c r="H1435" s="14">
        <f t="shared" si="27"/>
        <v>0.32000000029802322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32000</v>
      </c>
      <c r="D1436" s="6">
        <f>'P-VRIO'!E5</f>
        <v>44089.7</v>
      </c>
      <c r="E1436" s="6">
        <v>0</v>
      </c>
      <c r="F1436" s="6">
        <v>0</v>
      </c>
      <c r="G1436" s="7">
        <f t="shared" si="24"/>
        <v>120.1794</v>
      </c>
      <c r="H1436" s="7">
        <f t="shared" si="27"/>
        <v>0.30000000000291038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32000</v>
      </c>
      <c r="D1453" s="1">
        <f>'P-VRIO'!E22</f>
        <v>44089.7</v>
      </c>
      <c r="E1453" s="1">
        <v>0</v>
      </c>
      <c r="F1453" s="1">
        <v>0</v>
      </c>
      <c r="G1453" s="2">
        <f t="shared" si="24"/>
        <v>2163.2291999999998</v>
      </c>
      <c r="H1453" s="2">
        <f t="shared" si="27"/>
        <v>0.30000000000291038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32000</v>
      </c>
      <c r="D1454" s="1">
        <f>'P-VRIO'!E23</f>
        <v>0</v>
      </c>
      <c r="E1454" s="1">
        <v>0</v>
      </c>
      <c r="F1454" s="1">
        <v>0</v>
      </c>
      <c r="G1454" s="2">
        <f t="shared" si="24"/>
        <v>608</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32000</v>
      </c>
      <c r="D1455" s="1">
        <f>'P-VRIO'!E24</f>
        <v>0</v>
      </c>
      <c r="E1455" s="1">
        <v>0</v>
      </c>
      <c r="F1455" s="1">
        <v>0</v>
      </c>
      <c r="G1455" s="2">
        <f t="shared" si="24"/>
        <v>640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44089.7</v>
      </c>
      <c r="E1461" s="1">
        <v>0</v>
      </c>
      <c r="F1461" s="1">
        <v>0</v>
      </c>
      <c r="G1461" s="2">
        <f t="shared" si="24"/>
        <v>2292.6643999999997</v>
      </c>
      <c r="H1461" s="2">
        <f t="shared" si="27"/>
        <v>0.30000000000291038</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44089.7</v>
      </c>
      <c r="E1467" s="1">
        <v>0</v>
      </c>
      <c r="F1467" s="1">
        <v>0</v>
      </c>
      <c r="G1467" s="2">
        <f t="shared" si="24"/>
        <v>2821.7408</v>
      </c>
      <c r="H1467" s="2">
        <f t="shared" si="27"/>
        <v>0.30000000000291038</v>
      </c>
      <c r="I1467" s="10">
        <f t="shared" si="31"/>
        <v>846.52224000821241</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4390559.13</v>
      </c>
      <c r="D1480" s="6"/>
      <c r="E1480" s="6">
        <v>0</v>
      </c>
      <c r="F1480" s="6">
        <v>0</v>
      </c>
      <c r="G1480" s="7">
        <f t="shared" ref="G1480:G1580" si="34">B1480/1000*C1480</f>
        <v>4390.5591299999996</v>
      </c>
      <c r="H1480" s="7">
        <f t="shared" ref="H1480:H1580" si="35">ABS(C1480-ROUND(C1480,0))</f>
        <v>0.12999999988824129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7793714.4029999999</v>
      </c>
      <c r="D1481" s="1">
        <v>0</v>
      </c>
      <c r="E1481" s="1">
        <v>0</v>
      </c>
      <c r="F1481" s="1">
        <v>0</v>
      </c>
      <c r="G1481" s="2">
        <f t="shared" si="34"/>
        <v>15587.428806</v>
      </c>
      <c r="H1481" s="2">
        <f t="shared" si="35"/>
        <v>0.40299999993294477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3959303.9699999997</v>
      </c>
      <c r="D1483" s="1">
        <v>0</v>
      </c>
      <c r="E1483" s="1">
        <v>0</v>
      </c>
      <c r="F1483" s="1">
        <v>0</v>
      </c>
      <c r="G1483" s="2">
        <f t="shared" si="34"/>
        <v>15837.21588</v>
      </c>
      <c r="H1483" s="2">
        <f t="shared" si="35"/>
        <v>3.0000000260770321E-2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586993.04</v>
      </c>
      <c r="D1484" s="1">
        <v>0</v>
      </c>
      <c r="E1484" s="1">
        <v>0</v>
      </c>
      <c r="F1484" s="1">
        <v>0</v>
      </c>
      <c r="G1484" s="2">
        <f t="shared" si="34"/>
        <v>2934.9652000000001</v>
      </c>
      <c r="H1484" s="2">
        <f t="shared" si="35"/>
        <v>4.0000000037252903E-2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2919162.69</v>
      </c>
      <c r="D1485" s="1">
        <v>0</v>
      </c>
      <c r="E1485" s="1">
        <v>0</v>
      </c>
      <c r="F1485" s="1">
        <v>0</v>
      </c>
      <c r="G1485" s="2">
        <f t="shared" si="34"/>
        <v>17514.976139999999</v>
      </c>
      <c r="H1485" s="2">
        <f t="shared" si="35"/>
        <v>0.31000000005587935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5845.65</v>
      </c>
      <c r="D1486" s="1">
        <v>0</v>
      </c>
      <c r="E1486" s="1">
        <v>0</v>
      </c>
      <c r="F1486" s="1">
        <v>0</v>
      </c>
      <c r="G1486" s="2">
        <f t="shared" si="34"/>
        <v>40.919550000000001</v>
      </c>
      <c r="H1486" s="2">
        <f t="shared" si="35"/>
        <v>0.3500000000003638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268346.76</v>
      </c>
      <c r="D1489" s="1">
        <v>0</v>
      </c>
      <c r="E1489" s="1">
        <v>0</v>
      </c>
      <c r="F1489" s="1">
        <v>0</v>
      </c>
      <c r="G1489" s="2">
        <f t="shared" si="34"/>
        <v>2683.4675999999999</v>
      </c>
      <c r="H1489" s="2">
        <f t="shared" si="35"/>
        <v>0.23999999999068677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5855.83</v>
      </c>
      <c r="D1490" s="1">
        <v>0</v>
      </c>
      <c r="E1490" s="1">
        <v>0</v>
      </c>
      <c r="F1490" s="1">
        <v>0</v>
      </c>
      <c r="G1490" s="2">
        <f t="shared" si="34"/>
        <v>64.41413</v>
      </c>
      <c r="H1490" s="2">
        <f t="shared" si="35"/>
        <v>0.17000000000007276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173100</v>
      </c>
      <c r="D1491" s="1">
        <v>0</v>
      </c>
      <c r="E1491" s="1">
        <v>0</v>
      </c>
      <c r="F1491" s="1">
        <v>0</v>
      </c>
      <c r="G1491" s="2">
        <f t="shared" si="34"/>
        <v>2077.1999999999998</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3574014.62</v>
      </c>
      <c r="D1492" s="1">
        <v>0</v>
      </c>
      <c r="E1492" s="1">
        <v>0</v>
      </c>
      <c r="F1492" s="1">
        <v>0</v>
      </c>
      <c r="G1492" s="2">
        <f t="shared" si="34"/>
        <v>46462.190060000001</v>
      </c>
      <c r="H1492" s="2">
        <f t="shared" si="35"/>
        <v>0.37999999988824129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260395.81299999999</v>
      </c>
      <c r="D1493" s="1">
        <v>0</v>
      </c>
      <c r="E1493" s="1">
        <v>0</v>
      </c>
      <c r="F1493" s="1">
        <v>0</v>
      </c>
      <c r="G1493" s="2">
        <f t="shared" si="34"/>
        <v>3645.5413819999999</v>
      </c>
      <c r="H1493" s="2">
        <f t="shared" si="35"/>
        <v>0.1870000000053551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260395.81299999999</v>
      </c>
      <c r="D1497" s="1">
        <v>0</v>
      </c>
      <c r="E1497" s="1">
        <v>0</v>
      </c>
      <c r="F1497" s="1">
        <v>0</v>
      </c>
      <c r="G1497" s="2">
        <f t="shared" si="34"/>
        <v>4687.1246339999998</v>
      </c>
      <c r="H1497" s="2">
        <f t="shared" si="35"/>
        <v>0.1870000000053551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11060677.43</v>
      </c>
      <c r="D1499" s="1">
        <v>0</v>
      </c>
      <c r="E1499" s="1">
        <v>0</v>
      </c>
      <c r="F1499" s="1">
        <v>0</v>
      </c>
      <c r="G1499" s="2">
        <f t="shared" si="34"/>
        <v>221213.54860000001</v>
      </c>
      <c r="H1499" s="2">
        <f t="shared" si="35"/>
        <v>0.42999999970197678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4000480.25</v>
      </c>
      <c r="D1501" s="1">
        <v>0</v>
      </c>
      <c r="E1501" s="1">
        <v>0</v>
      </c>
      <c r="F1501" s="1">
        <v>0</v>
      </c>
      <c r="G1501" s="2">
        <f t="shared" si="34"/>
        <v>88010.565499999997</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583387.05000000005</v>
      </c>
      <c r="D1502" s="1">
        <v>0</v>
      </c>
      <c r="E1502" s="1">
        <v>0</v>
      </c>
      <c r="F1502" s="1">
        <v>0</v>
      </c>
      <c r="G1502" s="2">
        <f t="shared" si="34"/>
        <v>13417.902150000002</v>
      </c>
      <c r="H1502" s="2">
        <f t="shared" si="35"/>
        <v>5.0000000046566129E-2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3003141.07</v>
      </c>
      <c r="D1503" s="1">
        <v>0</v>
      </c>
      <c r="E1503" s="1">
        <v>0</v>
      </c>
      <c r="F1503" s="1">
        <v>0</v>
      </c>
      <c r="G1503" s="2">
        <f t="shared" si="34"/>
        <v>72075.385679999992</v>
      </c>
      <c r="H1503" s="2">
        <f t="shared" si="35"/>
        <v>6.9999999832361937E-2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5938.53</v>
      </c>
      <c r="D1504" s="1">
        <v>0</v>
      </c>
      <c r="E1504" s="1">
        <v>0</v>
      </c>
      <c r="F1504" s="1">
        <v>0</v>
      </c>
      <c r="G1504" s="2">
        <f t="shared" si="34"/>
        <v>148.46324999999999</v>
      </c>
      <c r="H1504" s="2">
        <f t="shared" si="35"/>
        <v>0.47000000000025466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229057.77</v>
      </c>
      <c r="D1507" s="1">
        <v>0</v>
      </c>
      <c r="E1507" s="1">
        <v>0</v>
      </c>
      <c r="F1507" s="1">
        <v>0</v>
      </c>
      <c r="G1507" s="2">
        <f t="shared" si="34"/>
        <v>6413.6175599999997</v>
      </c>
      <c r="H1507" s="2">
        <f t="shared" si="35"/>
        <v>0.23000000001047738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5855.83</v>
      </c>
      <c r="D1508" s="1">
        <v>0</v>
      </c>
      <c r="E1508" s="1">
        <v>0</v>
      </c>
      <c r="F1508" s="1">
        <v>0</v>
      </c>
      <c r="G1508" s="2">
        <f t="shared" si="34"/>
        <v>169.81907000000001</v>
      </c>
      <c r="H1508" s="2">
        <f t="shared" si="35"/>
        <v>0.17000000000007276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173100</v>
      </c>
      <c r="D1509" s="1">
        <v>0</v>
      </c>
      <c r="E1509" s="1">
        <v>0</v>
      </c>
      <c r="F1509" s="1">
        <v>0</v>
      </c>
      <c r="G1509" s="2">
        <f t="shared" si="34"/>
        <v>5193</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3203444.64</v>
      </c>
      <c r="D1510" s="1">
        <v>0</v>
      </c>
      <c r="E1510" s="1">
        <v>0</v>
      </c>
      <c r="F1510" s="1">
        <v>0</v>
      </c>
      <c r="G1510" s="2">
        <f t="shared" si="34"/>
        <v>99306.783840000004</v>
      </c>
      <c r="H1510" s="2">
        <f t="shared" si="35"/>
        <v>0.35999999986961484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3856752.54</v>
      </c>
      <c r="D1511" s="1">
        <v>0</v>
      </c>
      <c r="E1511" s="1">
        <v>0</v>
      </c>
      <c r="F1511" s="1">
        <v>0</v>
      </c>
      <c r="G1511" s="2">
        <f t="shared" si="34"/>
        <v>123416.08128</v>
      </c>
      <c r="H1511" s="2">
        <f t="shared" si="35"/>
        <v>0.4599999999627471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3856752.54</v>
      </c>
      <c r="D1515" s="1">
        <v>0</v>
      </c>
      <c r="E1515" s="1">
        <v>0</v>
      </c>
      <c r="F1515" s="1">
        <v>0</v>
      </c>
      <c r="G1515" s="2">
        <f t="shared" si="34"/>
        <v>138843.09143999999</v>
      </c>
      <c r="H1515" s="2">
        <f t="shared" si="35"/>
        <v>0.4599999999627471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1123596.1030000001</v>
      </c>
      <c r="D1517" s="1">
        <v>0</v>
      </c>
      <c r="E1517" s="1">
        <v>0</v>
      </c>
      <c r="F1517" s="1">
        <v>0</v>
      </c>
      <c r="G1517" s="2">
        <f t="shared" si="34"/>
        <v>42696.651914000002</v>
      </c>
      <c r="H1517" s="2">
        <f t="shared" si="35"/>
        <v>0.10300000011920929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185088.91999999998</v>
      </c>
      <c r="D1518" s="1">
        <v>0</v>
      </c>
      <c r="E1518" s="1">
        <v>0</v>
      </c>
      <c r="F1518" s="1">
        <v>0</v>
      </c>
      <c r="G1518" s="2">
        <f t="shared" si="34"/>
        <v>7218.4678799999992</v>
      </c>
      <c r="H1518" s="2">
        <f t="shared" si="35"/>
        <v>8.0000000016298145E-2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81827.45</v>
      </c>
      <c r="D1524" s="1">
        <v>0</v>
      </c>
      <c r="E1524" s="1">
        <v>0</v>
      </c>
      <c r="F1524" s="1">
        <v>0</v>
      </c>
      <c r="G1524" s="2">
        <f t="shared" si="34"/>
        <v>3682.2352499999997</v>
      </c>
      <c r="H1524" s="2">
        <f t="shared" si="35"/>
        <v>0.44999999999708962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12700</v>
      </c>
      <c r="D1530" s="1">
        <v>0</v>
      </c>
      <c r="E1530" s="1">
        <v>0</v>
      </c>
      <c r="F1530" s="1">
        <v>0</v>
      </c>
      <c r="G1530" s="2">
        <f t="shared" si="34"/>
        <v>647.69999999999993</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12700</v>
      </c>
      <c r="D1531" s="1">
        <v>0</v>
      </c>
      <c r="E1531" s="1">
        <v>0</v>
      </c>
      <c r="F1531" s="1">
        <v>0</v>
      </c>
      <c r="G1531" s="2">
        <f t="shared" si="34"/>
        <v>660.4</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69127.45</v>
      </c>
      <c r="D1550" s="1">
        <v>0</v>
      </c>
      <c r="E1550" s="1">
        <v>0</v>
      </c>
      <c r="F1550" s="1">
        <v>0</v>
      </c>
      <c r="G1550" s="2">
        <f t="shared" si="34"/>
        <v>4908.0489499999994</v>
      </c>
      <c r="H1550" s="2">
        <f t="shared" si="35"/>
        <v>0.44999999999708962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69127.45</v>
      </c>
      <c r="D1551" s="1">
        <v>0</v>
      </c>
      <c r="E1551" s="1">
        <v>0</v>
      </c>
      <c r="F1551" s="1">
        <v>0</v>
      </c>
      <c r="G1551" s="2">
        <f t="shared" si="34"/>
        <v>4977.1763999999994</v>
      </c>
      <c r="H1551" s="2">
        <f t="shared" si="35"/>
        <v>0.44999999999708962</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103261.47</v>
      </c>
      <c r="D1565" s="1">
        <v>0</v>
      </c>
      <c r="E1565" s="1">
        <v>0</v>
      </c>
      <c r="F1565" s="1">
        <v>0</v>
      </c>
      <c r="G1565" s="2">
        <f t="shared" si="34"/>
        <v>8880.4864199999993</v>
      </c>
      <c r="H1565" s="2">
        <f t="shared" si="35"/>
        <v>0.47000000000116415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66026.66</v>
      </c>
      <c r="D1566" s="1">
        <v>0</v>
      </c>
      <c r="E1566" s="1">
        <v>0</v>
      </c>
      <c r="F1566" s="1">
        <v>0</v>
      </c>
      <c r="G1566" s="2">
        <f t="shared" si="34"/>
        <v>5744.3194199999998</v>
      </c>
      <c r="H1566" s="2">
        <f t="shared" si="35"/>
        <v>0.33999999999650754</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6534.81</v>
      </c>
      <c r="D1567" s="1">
        <v>0</v>
      </c>
      <c r="E1567" s="1">
        <v>0</v>
      </c>
      <c r="F1567" s="1">
        <v>0</v>
      </c>
      <c r="G1567" s="2">
        <f t="shared" si="34"/>
        <v>575.06327999999996</v>
      </c>
      <c r="H1567" s="2">
        <f t="shared" si="35"/>
        <v>0.18999999999959982</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30700</v>
      </c>
      <c r="D1569" s="1">
        <v>0</v>
      </c>
      <c r="E1569" s="1">
        <v>0</v>
      </c>
      <c r="F1569" s="1">
        <v>0</v>
      </c>
      <c r="G1569" s="2">
        <f t="shared" si="34"/>
        <v>2763</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938507.17999999993</v>
      </c>
      <c r="D1576" s="1">
        <v>0</v>
      </c>
      <c r="E1576" s="1">
        <v>0</v>
      </c>
      <c r="F1576" s="1">
        <v>0</v>
      </c>
      <c r="G1576" s="2">
        <f t="shared" si="34"/>
        <v>91035.196459999992</v>
      </c>
      <c r="H1576" s="2">
        <f t="shared" si="35"/>
        <v>0.17999999993480742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130645.86</v>
      </c>
      <c r="D1578" s="1">
        <v>0</v>
      </c>
      <c r="E1578" s="1">
        <v>0</v>
      </c>
      <c r="F1578" s="1">
        <v>0</v>
      </c>
      <c r="G1578" s="2">
        <f t="shared" si="34"/>
        <v>12933.940140000001</v>
      </c>
      <c r="H1578" s="2">
        <f t="shared" si="35"/>
        <v>0.13999999999941792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547465.51</v>
      </c>
      <c r="D1579" s="1">
        <v>0</v>
      </c>
      <c r="E1579" s="1">
        <v>0</v>
      </c>
      <c r="F1579" s="1">
        <v>0</v>
      </c>
      <c r="G1579" s="2">
        <f t="shared" si="34"/>
        <v>54746.551000000007</v>
      </c>
      <c r="H1579" s="2">
        <f t="shared" si="35"/>
        <v>0.48999999999068677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260395.81</v>
      </c>
      <c r="D1580" s="13">
        <v>0</v>
      </c>
      <c r="E1580" s="13">
        <v>0</v>
      </c>
      <c r="F1580" s="13">
        <v>0</v>
      </c>
      <c r="G1580" s="14">
        <f t="shared" si="34"/>
        <v>26299.97681</v>
      </c>
      <c r="H1580" s="14">
        <f t="shared" si="35"/>
        <v>0.19000000000232831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36887</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2"/>
      <c r="F8" s="313" t="s">
        <v>32</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6259029</v>
      </c>
      <c r="I16" s="172">
        <f>'PR-RAS'!E6</f>
        <v>12474568.359999999</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4696678</v>
      </c>
      <c r="I17" s="172">
        <f>'PR-RAS'!E151</f>
        <v>5839698.6599999992</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777119</v>
      </c>
      <c r="I18" s="172">
        <f>'PR-RAS'!E645</f>
        <v>251662.30999999959</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33140830</v>
      </c>
      <c r="I20" s="175">
        <f>BILANCA!E7</f>
        <v>35180803.030000001</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4585237</v>
      </c>
      <c r="I21" s="177">
        <f>BILANCA!E68</f>
        <v>3824071.23</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4390559</v>
      </c>
      <c r="I22" s="177">
        <f>BILANCA!E176</f>
        <v>1123596.1000000001</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33335508</v>
      </c>
      <c r="I23" s="179">
        <f>BILANCA!E237</f>
        <v>37881278.160000004</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1329588</v>
      </c>
      <c r="I24" s="175">
        <f>'RAS-funkcijski'!E5</f>
        <v>1424762.35</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933639</v>
      </c>
      <c r="I25" s="177">
        <f>'RAS-funkcijski'!E35</f>
        <v>1452491.9899999998</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148220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133551</v>
      </c>
      <c r="I27" s="177">
        <f>'RAS-funkcijski'!E114</f>
        <v>1392014.2899999998</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6062210</v>
      </c>
      <c r="I28" s="181">
        <f>'RAS-funkcijski'!E141</f>
        <v>8586062.6799999997</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32000</v>
      </c>
      <c r="I29" s="175">
        <f>'P-VRIO'!E5</f>
        <v>44089.7</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32000</v>
      </c>
      <c r="I30" s="177">
        <f>'P-VRIO'!E22</f>
        <v>44089.7</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4390559.13</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1123596.1030000001</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185088.91999999998</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938507.17999999993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10" zoomScaleNormal="100" workbookViewId="0">
      <selection activeCell="B642" sqref="B64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6259029</v>
      </c>
      <c r="E6" s="53">
        <f>E7+E44+E50+E82+E106+E124+E133+E139</f>
        <v>12474568.359999999</v>
      </c>
      <c r="F6" s="54">
        <f t="shared" ref="F6:F131" si="0">IF(D6&lt;&gt;0,IF(E6/D6&gt;=100,"&gt;&gt;100",E6/D6*100),"-")</f>
        <v>199.30516953987592</v>
      </c>
    </row>
    <row r="7" spans="1:25" ht="12.75" customHeight="1" x14ac:dyDescent="0.2">
      <c r="A7" s="55">
        <v>61</v>
      </c>
      <c r="B7" s="307" t="s">
        <v>57</v>
      </c>
      <c r="C7" s="52" t="s">
        <v>58</v>
      </c>
      <c r="D7" s="53">
        <f t="shared" ref="D7:E7" si="1">D8+D17+D23+D29+D37+D40</f>
        <v>1129001</v>
      </c>
      <c r="E7" s="53">
        <f t="shared" si="1"/>
        <v>2518433.61</v>
      </c>
      <c r="F7" s="54">
        <f t="shared" si="0"/>
        <v>223.06743838136546</v>
      </c>
    </row>
    <row r="8" spans="1:25" ht="12.75" customHeight="1" x14ac:dyDescent="0.2">
      <c r="A8" s="55">
        <v>611</v>
      </c>
      <c r="B8" s="87" t="s">
        <v>59</v>
      </c>
      <c r="C8" s="52" t="s">
        <v>60</v>
      </c>
      <c r="D8" s="53">
        <f t="shared" ref="D8:E8" si="2">SUM(D9:D14)-D15-D16</f>
        <v>1073506</v>
      </c>
      <c r="E8" s="53">
        <f t="shared" si="2"/>
        <v>2400158.46</v>
      </c>
      <c r="F8" s="54">
        <f t="shared" si="0"/>
        <v>223.58128040271782</v>
      </c>
    </row>
    <row r="9" spans="1:25" ht="12.75" customHeight="1" x14ac:dyDescent="0.2">
      <c r="A9" s="55">
        <v>6111</v>
      </c>
      <c r="B9" s="87" t="s">
        <v>61</v>
      </c>
      <c r="C9" s="52" t="s">
        <v>62</v>
      </c>
      <c r="D9" s="244">
        <v>1461683</v>
      </c>
      <c r="E9" s="244">
        <v>2828385.45</v>
      </c>
      <c r="F9" s="54">
        <f t="shared" si="0"/>
        <v>193.50197341010329</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v>85937</v>
      </c>
      <c r="E13" s="244">
        <v>85014.26</v>
      </c>
      <c r="F13" s="54">
        <f t="shared" si="0"/>
        <v>98.926259934603252</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v>474114</v>
      </c>
      <c r="E15" s="244">
        <v>513241.25</v>
      </c>
      <c r="F15" s="54">
        <f t="shared" si="0"/>
        <v>108.25270926401667</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55018</v>
      </c>
      <c r="E23" s="53">
        <f t="shared" si="4"/>
        <v>118275.15</v>
      </c>
      <c r="F23" s="54">
        <f t="shared" si="0"/>
        <v>214.97537169653569</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55018</v>
      </c>
      <c r="E27" s="244">
        <v>118275.15</v>
      </c>
      <c r="F27" s="54">
        <f t="shared" si="0"/>
        <v>214.97537169653569</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477</v>
      </c>
      <c r="E29" s="53">
        <f t="shared" si="5"/>
        <v>0</v>
      </c>
      <c r="F29" s="54">
        <f t="shared" si="0"/>
        <v>0</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477</v>
      </c>
      <c r="E31" s="244"/>
      <c r="F31" s="54">
        <f t="shared" si="0"/>
        <v>0</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4608640</v>
      </c>
      <c r="E50" s="53">
        <f>E51+E54+E59+E62+E65+E68+E71+E74+E77</f>
        <v>8912812.7999999989</v>
      </c>
      <c r="F50" s="54">
        <f t="shared" si="0"/>
        <v>193.39355645049295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4078499</v>
      </c>
      <c r="E59" s="53">
        <f t="shared" si="12"/>
        <v>4965806.9499999993</v>
      </c>
      <c r="F59" s="54">
        <f t="shared" si="0"/>
        <v>121.75574764147299</v>
      </c>
    </row>
    <row r="60" spans="1:6" ht="24" x14ac:dyDescent="0.2">
      <c r="A60" s="55">
        <v>6331</v>
      </c>
      <c r="B60" s="88" t="s">
        <v>163</v>
      </c>
      <c r="C60" s="52" t="s">
        <v>164</v>
      </c>
      <c r="D60" s="244">
        <v>3536499</v>
      </c>
      <c r="E60" s="244">
        <v>3535422.3</v>
      </c>
      <c r="F60" s="54">
        <f t="shared" si="0"/>
        <v>99.969554635813552</v>
      </c>
    </row>
    <row r="61" spans="1:6" ht="24" x14ac:dyDescent="0.2">
      <c r="A61" s="55">
        <v>6332</v>
      </c>
      <c r="B61" s="88" t="s">
        <v>165</v>
      </c>
      <c r="C61" s="52" t="s">
        <v>166</v>
      </c>
      <c r="D61" s="244">
        <v>542000</v>
      </c>
      <c r="E61" s="244">
        <v>1430384.65</v>
      </c>
      <c r="F61" s="54">
        <f t="shared" si="0"/>
        <v>263.9086070110701</v>
      </c>
    </row>
    <row r="62" spans="1:6" ht="12.75" customHeight="1" x14ac:dyDescent="0.2">
      <c r="A62" s="55">
        <v>634</v>
      </c>
      <c r="B62" s="87" t="s">
        <v>167</v>
      </c>
      <c r="C62" s="52" t="s">
        <v>168</v>
      </c>
      <c r="D62" s="53">
        <f t="shared" ref="D62:E62" si="13">SUM(D63:D64)</f>
        <v>246619</v>
      </c>
      <c r="E62" s="53">
        <f t="shared" si="13"/>
        <v>0</v>
      </c>
      <c r="F62" s="54">
        <f t="shared" si="0"/>
        <v>0</v>
      </c>
    </row>
    <row r="63" spans="1:6" ht="12.75" customHeight="1" x14ac:dyDescent="0.2">
      <c r="A63" s="55">
        <v>6341</v>
      </c>
      <c r="B63" s="87" t="s">
        <v>169</v>
      </c>
      <c r="C63" s="52" t="s">
        <v>170</v>
      </c>
      <c r="D63" s="244">
        <v>99769</v>
      </c>
      <c r="E63" s="244"/>
      <c r="F63" s="54">
        <f t="shared" si="0"/>
        <v>0</v>
      </c>
    </row>
    <row r="64" spans="1:6" ht="12.75" customHeight="1" x14ac:dyDescent="0.2">
      <c r="A64" s="55">
        <v>6342</v>
      </c>
      <c r="B64" s="87" t="s">
        <v>171</v>
      </c>
      <c r="C64" s="52" t="s">
        <v>172</v>
      </c>
      <c r="D64" s="244">
        <v>146850</v>
      </c>
      <c r="E64" s="244"/>
      <c r="F64" s="54">
        <f t="shared" si="0"/>
        <v>0</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283522</v>
      </c>
      <c r="E74" s="53">
        <f t="shared" si="17"/>
        <v>3947005.85</v>
      </c>
      <c r="F74" s="54">
        <f t="shared" si="0"/>
        <v>1392.1338908444495</v>
      </c>
    </row>
    <row r="75" spans="1:6" ht="12.75" customHeight="1" x14ac:dyDescent="0.2">
      <c r="A75" s="55" t="s">
        <v>193</v>
      </c>
      <c r="B75" s="87" t="s">
        <v>194</v>
      </c>
      <c r="C75" s="52" t="s">
        <v>193</v>
      </c>
      <c r="D75" s="244">
        <v>283522</v>
      </c>
      <c r="E75" s="244">
        <v>639847.32999999996</v>
      </c>
      <c r="F75" s="54">
        <f t="shared" si="0"/>
        <v>225.67819428474687</v>
      </c>
    </row>
    <row r="76" spans="1:6" ht="12.75" customHeight="1" x14ac:dyDescent="0.2">
      <c r="A76" s="55" t="s">
        <v>195</v>
      </c>
      <c r="B76" s="87" t="s">
        <v>196</v>
      </c>
      <c r="C76" s="52" t="s">
        <v>195</v>
      </c>
      <c r="D76" s="244"/>
      <c r="E76" s="244">
        <v>3307158.52</v>
      </c>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123084</v>
      </c>
      <c r="E82" s="53">
        <f t="shared" si="19"/>
        <v>201070.36000000002</v>
      </c>
      <c r="F82" s="54">
        <f t="shared" si="0"/>
        <v>163.36027428422867</v>
      </c>
    </row>
    <row r="83" spans="1:6" ht="12.75" customHeight="1" x14ac:dyDescent="0.2">
      <c r="A83" s="55">
        <v>641</v>
      </c>
      <c r="B83" s="87" t="s">
        <v>209</v>
      </c>
      <c r="C83" s="52" t="s">
        <v>210</v>
      </c>
      <c r="D83" s="53">
        <f t="shared" ref="D83:E83" si="20">SUM(D84:D90)</f>
        <v>216</v>
      </c>
      <c r="E83" s="53">
        <f t="shared" si="20"/>
        <v>4523.47</v>
      </c>
      <c r="F83" s="54">
        <f t="shared" si="0"/>
        <v>2094.1990740740744</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12</v>
      </c>
      <c r="E85" s="244">
        <v>24.85</v>
      </c>
      <c r="F85" s="54">
        <f t="shared" si="0"/>
        <v>207.08333333333334</v>
      </c>
    </row>
    <row r="86" spans="1:6" ht="12.75" customHeight="1" x14ac:dyDescent="0.2">
      <c r="A86" s="55">
        <v>6414</v>
      </c>
      <c r="B86" s="87" t="s">
        <v>215</v>
      </c>
      <c r="C86" s="52" t="s">
        <v>216</v>
      </c>
      <c r="D86" s="244">
        <v>204</v>
      </c>
      <c r="E86" s="244">
        <v>4498.62</v>
      </c>
      <c r="F86" s="54">
        <f t="shared" si="0"/>
        <v>2205.205882352941</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122448</v>
      </c>
      <c r="E91" s="53">
        <f t="shared" si="21"/>
        <v>194266.89</v>
      </c>
      <c r="F91" s="54">
        <f t="shared" si="0"/>
        <v>158.65256272050178</v>
      </c>
    </row>
    <row r="92" spans="1:6" ht="12.75" customHeight="1" x14ac:dyDescent="0.2">
      <c r="A92" s="55">
        <v>6421</v>
      </c>
      <c r="B92" s="87" t="s">
        <v>227</v>
      </c>
      <c r="C92" s="52" t="s">
        <v>228</v>
      </c>
      <c r="D92" s="244">
        <v>6672</v>
      </c>
      <c r="E92" s="244">
        <v>4977.95</v>
      </c>
      <c r="F92" s="54">
        <f t="shared" si="0"/>
        <v>74.609562350119901</v>
      </c>
    </row>
    <row r="93" spans="1:6" ht="12.75" customHeight="1" x14ac:dyDescent="0.2">
      <c r="A93" s="55">
        <v>6422</v>
      </c>
      <c r="B93" s="87" t="s">
        <v>229</v>
      </c>
      <c r="C93" s="52" t="s">
        <v>230</v>
      </c>
      <c r="D93" s="244">
        <v>102282</v>
      </c>
      <c r="E93" s="244">
        <v>188887.71</v>
      </c>
      <c r="F93" s="54">
        <f t="shared" si="0"/>
        <v>184.6734616061477</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v>13494</v>
      </c>
      <c r="E97" s="244">
        <v>401.23</v>
      </c>
      <c r="F97" s="54">
        <f t="shared" si="0"/>
        <v>2.9733955832221728</v>
      </c>
    </row>
    <row r="98" spans="1:6" ht="12.75" customHeight="1" x14ac:dyDescent="0.2">
      <c r="A98" s="55">
        <v>643</v>
      </c>
      <c r="B98" s="87" t="s">
        <v>239</v>
      </c>
      <c r="C98" s="52" t="s">
        <v>240</v>
      </c>
      <c r="D98" s="53">
        <f t="shared" ref="D98:E98" si="22">SUM(D99:D105)</f>
        <v>420</v>
      </c>
      <c r="E98" s="53">
        <f t="shared" si="22"/>
        <v>2280</v>
      </c>
      <c r="F98" s="54">
        <f t="shared" si="0"/>
        <v>542.85714285714289</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v>420</v>
      </c>
      <c r="E100" s="244">
        <v>2280</v>
      </c>
      <c r="F100" s="54">
        <f t="shared" si="0"/>
        <v>542.85714285714289</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375209</v>
      </c>
      <c r="E106" s="53">
        <f t="shared" si="23"/>
        <v>835119.71000000008</v>
      </c>
      <c r="F106" s="54">
        <f t="shared" si="0"/>
        <v>222.57454112241447</v>
      </c>
    </row>
    <row r="107" spans="1:6" ht="12.75" customHeight="1" x14ac:dyDescent="0.2">
      <c r="A107" s="55">
        <v>651</v>
      </c>
      <c r="B107" s="87" t="s">
        <v>257</v>
      </c>
      <c r="C107" s="52" t="s">
        <v>258</v>
      </c>
      <c r="D107" s="53">
        <f t="shared" ref="D107:E107" si="24">SUM(D108:D111)</f>
        <v>69123</v>
      </c>
      <c r="E107" s="53">
        <f t="shared" si="24"/>
        <v>61385</v>
      </c>
      <c r="F107" s="54">
        <f t="shared" si="0"/>
        <v>88.805462725865496</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v>69002</v>
      </c>
      <c r="E109" s="244">
        <v>61380.38</v>
      </c>
      <c r="F109" s="54">
        <f t="shared" si="0"/>
        <v>88.954494072635569</v>
      </c>
    </row>
    <row r="110" spans="1:6" ht="12.75" customHeight="1" x14ac:dyDescent="0.2">
      <c r="A110" s="55">
        <v>6513</v>
      </c>
      <c r="B110" s="87" t="s">
        <v>263</v>
      </c>
      <c r="C110" s="52" t="s">
        <v>264</v>
      </c>
      <c r="D110" s="244">
        <v>121</v>
      </c>
      <c r="E110" s="244">
        <v>4.62</v>
      </c>
      <c r="F110" s="54">
        <f t="shared" si="0"/>
        <v>3.8181818181818183</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137577</v>
      </c>
      <c r="E112" s="53">
        <f t="shared" si="25"/>
        <v>528903.07000000007</v>
      </c>
      <c r="F112" s="54">
        <f t="shared" si="0"/>
        <v>384.441490946888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v>136477</v>
      </c>
      <c r="E115" s="244">
        <v>527441.15</v>
      </c>
      <c r="F115" s="54">
        <f t="shared" si="0"/>
        <v>386.46889219428914</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1100</v>
      </c>
      <c r="E117" s="244">
        <v>1461.92</v>
      </c>
      <c r="F117" s="54">
        <f t="shared" si="0"/>
        <v>132.90181818181819</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168509</v>
      </c>
      <c r="E120" s="53">
        <f t="shared" si="26"/>
        <v>244831.64</v>
      </c>
      <c r="F120" s="54">
        <f t="shared" si="0"/>
        <v>145.29291610537123</v>
      </c>
    </row>
    <row r="121" spans="1:6" ht="12.75" customHeight="1" x14ac:dyDescent="0.2">
      <c r="A121" s="55">
        <v>6531</v>
      </c>
      <c r="B121" s="87" t="s">
        <v>285</v>
      </c>
      <c r="C121" s="52" t="s">
        <v>286</v>
      </c>
      <c r="D121" s="244">
        <v>5320</v>
      </c>
      <c r="E121" s="244"/>
      <c r="F121" s="54">
        <f t="shared" si="0"/>
        <v>0</v>
      </c>
    </row>
    <row r="122" spans="1:6" ht="12.75" customHeight="1" x14ac:dyDescent="0.2">
      <c r="A122" s="55">
        <v>6532</v>
      </c>
      <c r="B122" s="87" t="s">
        <v>287</v>
      </c>
      <c r="C122" s="52" t="s">
        <v>288</v>
      </c>
      <c r="D122" s="244">
        <v>163189</v>
      </c>
      <c r="E122" s="244">
        <v>244831.64</v>
      </c>
      <c r="F122" s="54">
        <f t="shared" si="0"/>
        <v>150.02949953734628</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23095</v>
      </c>
      <c r="E139" s="53">
        <f t="shared" si="33"/>
        <v>7131.88</v>
      </c>
      <c r="F139" s="54">
        <f t="shared" si="31"/>
        <v>30.880623511582595</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23095</v>
      </c>
      <c r="E150" s="244">
        <v>7131.88</v>
      </c>
      <c r="F150" s="54">
        <f t="shared" si="31"/>
        <v>30.880623511582595</v>
      </c>
    </row>
    <row r="151" spans="1:6" ht="12.75" customHeight="1" x14ac:dyDescent="0.2">
      <c r="A151" s="55">
        <v>3</v>
      </c>
      <c r="B151" s="87" t="s">
        <v>345</v>
      </c>
      <c r="C151" s="52" t="s">
        <v>53</v>
      </c>
      <c r="D151" s="53">
        <f t="shared" ref="D151:E151" si="35">D152+D163+D196+D215+D224+D252+D263</f>
        <v>4696678</v>
      </c>
      <c r="E151" s="53">
        <f t="shared" si="35"/>
        <v>5839698.6599999992</v>
      </c>
      <c r="F151" s="54">
        <f t="shared" si="31"/>
        <v>124.33678996090427</v>
      </c>
    </row>
    <row r="152" spans="1:6" ht="12.75" customHeight="1" x14ac:dyDescent="0.2">
      <c r="A152" s="55">
        <v>31</v>
      </c>
      <c r="B152" s="87" t="s">
        <v>346</v>
      </c>
      <c r="C152" s="52" t="s">
        <v>347</v>
      </c>
      <c r="D152" s="53">
        <f t="shared" ref="D152:E152" si="36">D153+D158+D159</f>
        <v>845437</v>
      </c>
      <c r="E152" s="53">
        <f t="shared" si="36"/>
        <v>586993.04</v>
      </c>
      <c r="F152" s="54">
        <f t="shared" si="31"/>
        <v>69.430725175264399</v>
      </c>
    </row>
    <row r="153" spans="1:6" ht="12.75" customHeight="1" x14ac:dyDescent="0.2">
      <c r="A153" s="55">
        <v>311</v>
      </c>
      <c r="B153" s="87" t="s">
        <v>348</v>
      </c>
      <c r="C153" s="52" t="s">
        <v>349</v>
      </c>
      <c r="D153" s="53">
        <f t="shared" ref="D153:E153" si="37">SUM(D154:D157)</f>
        <v>713548</v>
      </c>
      <c r="E153" s="53">
        <f t="shared" si="37"/>
        <v>479055.39</v>
      </c>
      <c r="F153" s="54">
        <f t="shared" si="31"/>
        <v>67.137093790466793</v>
      </c>
    </row>
    <row r="154" spans="1:6" ht="12.75" customHeight="1" x14ac:dyDescent="0.2">
      <c r="A154" s="55">
        <v>3111</v>
      </c>
      <c r="B154" s="87" t="s">
        <v>350</v>
      </c>
      <c r="C154" s="52" t="s">
        <v>351</v>
      </c>
      <c r="D154" s="244">
        <v>713548</v>
      </c>
      <c r="E154" s="244">
        <v>479055.39</v>
      </c>
      <c r="F154" s="54">
        <f t="shared" si="31"/>
        <v>67.137093790466793</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18361</v>
      </c>
      <c r="E158" s="244">
        <v>28893.42</v>
      </c>
      <c r="F158" s="54">
        <f t="shared" si="31"/>
        <v>157.36299765807962</v>
      </c>
    </row>
    <row r="159" spans="1:6" ht="12.75" customHeight="1" x14ac:dyDescent="0.2">
      <c r="A159" s="55">
        <v>313</v>
      </c>
      <c r="B159" s="87" t="s">
        <v>360</v>
      </c>
      <c r="C159" s="52" t="s">
        <v>361</v>
      </c>
      <c r="D159" s="53">
        <f t="shared" ref="D159:E159" si="38">SUM(D160:D162)</f>
        <v>113528</v>
      </c>
      <c r="E159" s="53">
        <f t="shared" si="38"/>
        <v>79044.23</v>
      </c>
      <c r="F159" s="54">
        <f t="shared" si="31"/>
        <v>69.625317102388834</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113528</v>
      </c>
      <c r="E161" s="244">
        <v>79044.23</v>
      </c>
      <c r="F161" s="54">
        <f t="shared" si="31"/>
        <v>69.625317102388834</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1963359</v>
      </c>
      <c r="E163" s="53">
        <f t="shared" si="39"/>
        <v>2060587.3499999999</v>
      </c>
      <c r="F163" s="54">
        <f t="shared" si="31"/>
        <v>104.95214324023267</v>
      </c>
    </row>
    <row r="164" spans="1:6" ht="12.75" customHeight="1" x14ac:dyDescent="0.2">
      <c r="A164" s="55">
        <v>321</v>
      </c>
      <c r="B164" s="87" t="s">
        <v>369</v>
      </c>
      <c r="C164" s="52" t="s">
        <v>370</v>
      </c>
      <c r="D164" s="53">
        <f t="shared" ref="D164:E164" si="40">SUM(D165:D168)</f>
        <v>42853</v>
      </c>
      <c r="E164" s="53">
        <f t="shared" si="40"/>
        <v>56981.98</v>
      </c>
      <c r="F164" s="54">
        <f t="shared" si="31"/>
        <v>132.9708071780272</v>
      </c>
    </row>
    <row r="165" spans="1:6" ht="12.75" customHeight="1" x14ac:dyDescent="0.2">
      <c r="A165" s="55">
        <v>3211</v>
      </c>
      <c r="B165" s="87" t="s">
        <v>371</v>
      </c>
      <c r="C165" s="52" t="s">
        <v>372</v>
      </c>
      <c r="D165" s="244">
        <v>23877</v>
      </c>
      <c r="E165" s="244">
        <v>30280.7</v>
      </c>
      <c r="F165" s="54">
        <f t="shared" si="31"/>
        <v>126.81953344222474</v>
      </c>
    </row>
    <row r="166" spans="1:6" ht="12.75" customHeight="1" x14ac:dyDescent="0.2">
      <c r="A166" s="55">
        <v>3212</v>
      </c>
      <c r="B166" s="87" t="s">
        <v>373</v>
      </c>
      <c r="C166" s="52" t="s">
        <v>374</v>
      </c>
      <c r="D166" s="244">
        <v>4590</v>
      </c>
      <c r="E166" s="244">
        <v>5109.78</v>
      </c>
      <c r="F166" s="54">
        <f t="shared" si="31"/>
        <v>111.32418300653595</v>
      </c>
    </row>
    <row r="167" spans="1:6" ht="12.75" customHeight="1" x14ac:dyDescent="0.2">
      <c r="A167" s="55">
        <v>3213</v>
      </c>
      <c r="B167" s="87" t="s">
        <v>375</v>
      </c>
      <c r="C167" s="52" t="s">
        <v>376</v>
      </c>
      <c r="D167" s="244">
        <v>5266</v>
      </c>
      <c r="E167" s="244">
        <v>12612.5</v>
      </c>
      <c r="F167" s="54">
        <f t="shared" si="31"/>
        <v>239.50816559058109</v>
      </c>
    </row>
    <row r="168" spans="1:6" ht="12.75" customHeight="1" x14ac:dyDescent="0.2">
      <c r="A168" s="55">
        <v>3214</v>
      </c>
      <c r="B168" s="87" t="s">
        <v>377</v>
      </c>
      <c r="C168" s="52" t="s">
        <v>378</v>
      </c>
      <c r="D168" s="244">
        <v>9120</v>
      </c>
      <c r="E168" s="244">
        <v>8979</v>
      </c>
      <c r="F168" s="54">
        <f t="shared" si="31"/>
        <v>98.453947368421055</v>
      </c>
    </row>
    <row r="169" spans="1:6" ht="12.75" customHeight="1" x14ac:dyDescent="0.2">
      <c r="A169" s="55">
        <v>322</v>
      </c>
      <c r="B169" s="87" t="s">
        <v>379</v>
      </c>
      <c r="C169" s="52" t="s">
        <v>380</v>
      </c>
      <c r="D169" s="53">
        <f t="shared" ref="D169:E169" si="41">SUM(D170:D176)</f>
        <v>162585</v>
      </c>
      <c r="E169" s="53">
        <f t="shared" si="41"/>
        <v>163249.38</v>
      </c>
      <c r="F169" s="54">
        <f t="shared" si="31"/>
        <v>100.40863548297814</v>
      </c>
    </row>
    <row r="170" spans="1:6" ht="12.75" customHeight="1" x14ac:dyDescent="0.2">
      <c r="A170" s="55">
        <v>3221</v>
      </c>
      <c r="B170" s="87" t="s">
        <v>381</v>
      </c>
      <c r="C170" s="52" t="s">
        <v>382</v>
      </c>
      <c r="D170" s="244">
        <v>45934</v>
      </c>
      <c r="E170" s="244">
        <v>14368.88</v>
      </c>
      <c r="F170" s="54">
        <f t="shared" si="31"/>
        <v>31.281577916140545</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106093</v>
      </c>
      <c r="E172" s="244">
        <v>140740.51999999999</v>
      </c>
      <c r="F172" s="54">
        <f t="shared" si="31"/>
        <v>132.65768712356137</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10001</v>
      </c>
      <c r="E174" s="244">
        <v>8139.98</v>
      </c>
      <c r="F174" s="54">
        <f t="shared" si="31"/>
        <v>81.391660833916603</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557</v>
      </c>
      <c r="E176" s="244"/>
      <c r="F176" s="54">
        <f t="shared" si="31"/>
        <v>0</v>
      </c>
    </row>
    <row r="177" spans="1:6" ht="12.75" customHeight="1" x14ac:dyDescent="0.2">
      <c r="A177" s="55">
        <v>323</v>
      </c>
      <c r="B177" s="87" t="s">
        <v>395</v>
      </c>
      <c r="C177" s="52" t="s">
        <v>396</v>
      </c>
      <c r="D177" s="53">
        <f t="shared" ref="D177:E177" si="42">SUM(D178:D186)</f>
        <v>1491792</v>
      </c>
      <c r="E177" s="53">
        <f t="shared" si="42"/>
        <v>1448734.0099999998</v>
      </c>
      <c r="F177" s="54">
        <f t="shared" si="31"/>
        <v>97.113673353926004</v>
      </c>
    </row>
    <row r="178" spans="1:6" ht="12.75" customHeight="1" x14ac:dyDescent="0.2">
      <c r="A178" s="55">
        <v>3231</v>
      </c>
      <c r="B178" s="87" t="s">
        <v>397</v>
      </c>
      <c r="C178" s="52" t="s">
        <v>398</v>
      </c>
      <c r="D178" s="244">
        <v>29298</v>
      </c>
      <c r="E178" s="244">
        <v>33138.53</v>
      </c>
      <c r="F178" s="54">
        <f t="shared" si="31"/>
        <v>113.10850570004777</v>
      </c>
    </row>
    <row r="179" spans="1:6" ht="12.75" customHeight="1" x14ac:dyDescent="0.2">
      <c r="A179" s="55">
        <v>3232</v>
      </c>
      <c r="B179" s="87" t="s">
        <v>399</v>
      </c>
      <c r="C179" s="52" t="s">
        <v>400</v>
      </c>
      <c r="D179" s="244">
        <v>131814</v>
      </c>
      <c r="E179" s="244">
        <v>118754.84</v>
      </c>
      <c r="F179" s="54">
        <f t="shared" si="31"/>
        <v>90.092736735096423</v>
      </c>
    </row>
    <row r="180" spans="1:6" ht="12.75" customHeight="1" x14ac:dyDescent="0.2">
      <c r="A180" s="55">
        <v>3233</v>
      </c>
      <c r="B180" s="87" t="s">
        <v>401</v>
      </c>
      <c r="C180" s="52" t="s">
        <v>402</v>
      </c>
      <c r="D180" s="244">
        <v>93188</v>
      </c>
      <c r="E180" s="244">
        <v>189577.5</v>
      </c>
      <c r="F180" s="54">
        <f t="shared" si="31"/>
        <v>203.43552817959397</v>
      </c>
    </row>
    <row r="181" spans="1:6" ht="12.75" customHeight="1" x14ac:dyDescent="0.2">
      <c r="A181" s="55">
        <v>3234</v>
      </c>
      <c r="B181" s="87" t="s">
        <v>403</v>
      </c>
      <c r="C181" s="52" t="s">
        <v>404</v>
      </c>
      <c r="D181" s="244">
        <v>617313</v>
      </c>
      <c r="E181" s="244">
        <v>687106.61</v>
      </c>
      <c r="F181" s="54">
        <f t="shared" si="31"/>
        <v>111.30603275809841</v>
      </c>
    </row>
    <row r="182" spans="1:6" ht="12.75" customHeight="1" x14ac:dyDescent="0.2">
      <c r="A182" s="55">
        <v>3235</v>
      </c>
      <c r="B182" s="87" t="s">
        <v>405</v>
      </c>
      <c r="C182" s="52" t="s">
        <v>406</v>
      </c>
      <c r="D182" s="244">
        <v>1203</v>
      </c>
      <c r="E182" s="244"/>
      <c r="F182" s="54">
        <f t="shared" si="31"/>
        <v>0</v>
      </c>
    </row>
    <row r="183" spans="1:6" ht="12.75" customHeight="1" x14ac:dyDescent="0.2">
      <c r="A183" s="55">
        <v>3236</v>
      </c>
      <c r="B183" s="87" t="s">
        <v>407</v>
      </c>
      <c r="C183" s="52" t="s">
        <v>408</v>
      </c>
      <c r="D183" s="244">
        <v>83175</v>
      </c>
      <c r="E183" s="244">
        <v>87365</v>
      </c>
      <c r="F183" s="54">
        <f t="shared" si="31"/>
        <v>105.0375713856327</v>
      </c>
    </row>
    <row r="184" spans="1:6" ht="12.75" customHeight="1" x14ac:dyDescent="0.2">
      <c r="A184" s="55">
        <v>3237</v>
      </c>
      <c r="B184" s="87" t="s">
        <v>409</v>
      </c>
      <c r="C184" s="52" t="s">
        <v>410</v>
      </c>
      <c r="D184" s="244">
        <v>337922</v>
      </c>
      <c r="E184" s="244">
        <v>265841.73</v>
      </c>
      <c r="F184" s="54">
        <f t="shared" si="31"/>
        <v>78.669553920727267</v>
      </c>
    </row>
    <row r="185" spans="1:6" ht="12.75" customHeight="1" x14ac:dyDescent="0.2">
      <c r="A185" s="55">
        <v>3238</v>
      </c>
      <c r="B185" s="87" t="s">
        <v>411</v>
      </c>
      <c r="C185" s="52" t="s">
        <v>412</v>
      </c>
      <c r="D185" s="244">
        <v>36900</v>
      </c>
      <c r="E185" s="244">
        <v>42982.400000000001</v>
      </c>
      <c r="F185" s="54">
        <f t="shared" si="31"/>
        <v>116.48346883468834</v>
      </c>
    </row>
    <row r="186" spans="1:6" ht="12.75" customHeight="1" x14ac:dyDescent="0.2">
      <c r="A186" s="55">
        <v>3239</v>
      </c>
      <c r="B186" s="87" t="s">
        <v>413</v>
      </c>
      <c r="C186" s="52" t="s">
        <v>414</v>
      </c>
      <c r="D186" s="244">
        <v>160979</v>
      </c>
      <c r="E186" s="244">
        <v>23967.4</v>
      </c>
      <c r="F186" s="54">
        <f t="shared" si="31"/>
        <v>14.888525832562014</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266129</v>
      </c>
      <c r="E188" s="53">
        <f t="shared" si="43"/>
        <v>391621.98</v>
      </c>
      <c r="F188" s="54">
        <f t="shared" si="31"/>
        <v>147.15494365514468</v>
      </c>
    </row>
    <row r="189" spans="1:6" ht="12.75" customHeight="1" x14ac:dyDescent="0.2">
      <c r="A189" s="55">
        <v>3291</v>
      </c>
      <c r="B189" s="234" t="s">
        <v>419</v>
      </c>
      <c r="C189" s="52" t="s">
        <v>420</v>
      </c>
      <c r="D189" s="244">
        <v>58430</v>
      </c>
      <c r="E189" s="244">
        <v>25330.9</v>
      </c>
      <c r="F189" s="54">
        <f t="shared" si="31"/>
        <v>43.35255861714873</v>
      </c>
    </row>
    <row r="190" spans="1:6" ht="12.75" customHeight="1" x14ac:dyDescent="0.2">
      <c r="A190" s="55">
        <v>3292</v>
      </c>
      <c r="B190" s="87" t="s">
        <v>421</v>
      </c>
      <c r="C190" s="52" t="s">
        <v>422</v>
      </c>
      <c r="D190" s="244">
        <v>19076</v>
      </c>
      <c r="E190" s="244">
        <v>28136.54</v>
      </c>
      <c r="F190" s="54">
        <f t="shared" si="31"/>
        <v>147.49706437408264</v>
      </c>
    </row>
    <row r="191" spans="1:6" ht="12.75" customHeight="1" x14ac:dyDescent="0.2">
      <c r="A191" s="55">
        <v>3293</v>
      </c>
      <c r="B191" s="87" t="s">
        <v>423</v>
      </c>
      <c r="C191" s="52" t="s">
        <v>424</v>
      </c>
      <c r="D191" s="244">
        <v>39763</v>
      </c>
      <c r="E191" s="244">
        <v>45212.78</v>
      </c>
      <c r="F191" s="54">
        <f t="shared" si="31"/>
        <v>113.70565601187033</v>
      </c>
    </row>
    <row r="192" spans="1:6" ht="12.75" customHeight="1" x14ac:dyDescent="0.2">
      <c r="A192" s="55">
        <v>3294</v>
      </c>
      <c r="B192" s="87" t="s">
        <v>425</v>
      </c>
      <c r="C192" s="52" t="s">
        <v>426</v>
      </c>
      <c r="D192" s="244">
        <v>19575</v>
      </c>
      <c r="E192" s="244">
        <v>20000</v>
      </c>
      <c r="F192" s="54">
        <f t="shared" si="31"/>
        <v>102.17113665389527</v>
      </c>
    </row>
    <row r="193" spans="1:6" ht="12.75" customHeight="1" x14ac:dyDescent="0.2">
      <c r="A193" s="55">
        <v>3295</v>
      </c>
      <c r="B193" s="87" t="s">
        <v>427</v>
      </c>
      <c r="C193" s="52" t="s">
        <v>428</v>
      </c>
      <c r="D193" s="244">
        <v>1968</v>
      </c>
      <c r="E193" s="244">
        <v>1626.5</v>
      </c>
      <c r="F193" s="54">
        <f t="shared" si="31"/>
        <v>82.64735772357723</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127317</v>
      </c>
      <c r="E195" s="244">
        <v>271315.26</v>
      </c>
      <c r="F195" s="54">
        <f t="shared" si="31"/>
        <v>213.10214661042909</v>
      </c>
    </row>
    <row r="196" spans="1:6" ht="12.75" customHeight="1" x14ac:dyDescent="0.2">
      <c r="A196" s="55">
        <v>34</v>
      </c>
      <c r="B196" s="234" t="s">
        <v>433</v>
      </c>
      <c r="C196" s="52" t="s">
        <v>434</v>
      </c>
      <c r="D196" s="53">
        <f t="shared" ref="D196:E196" si="44">D197+D202+D210</f>
        <v>80191</v>
      </c>
      <c r="E196" s="53">
        <f t="shared" si="44"/>
        <v>15521</v>
      </c>
      <c r="F196" s="54">
        <f t="shared" si="31"/>
        <v>19.355039842376325</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50400</v>
      </c>
      <c r="E202" s="53">
        <f t="shared" si="46"/>
        <v>3590.14</v>
      </c>
      <c r="F202" s="54">
        <f t="shared" si="31"/>
        <v>7.1232936507936513</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v>50400</v>
      </c>
      <c r="E205" s="244">
        <v>3590.14</v>
      </c>
      <c r="F205" s="54">
        <f t="shared" si="31"/>
        <v>7.1232936507936513</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29791</v>
      </c>
      <c r="E210" s="53">
        <f t="shared" si="47"/>
        <v>11930.86</v>
      </c>
      <c r="F210" s="54">
        <f t="shared" si="31"/>
        <v>40.048538149105433</v>
      </c>
    </row>
    <row r="211" spans="1:6" ht="12.75" customHeight="1" x14ac:dyDescent="0.2">
      <c r="A211" s="55">
        <v>3431</v>
      </c>
      <c r="B211" s="234" t="s">
        <v>463</v>
      </c>
      <c r="C211" s="52" t="s">
        <v>464</v>
      </c>
      <c r="D211" s="244">
        <v>29740</v>
      </c>
      <c r="E211" s="244">
        <v>11930.86</v>
      </c>
      <c r="F211" s="54">
        <f t="shared" si="31"/>
        <v>40.117215870880969</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27</v>
      </c>
      <c r="E213" s="244"/>
      <c r="F213" s="54">
        <f t="shared" si="31"/>
        <v>0</v>
      </c>
    </row>
    <row r="214" spans="1:6" ht="12.75" customHeight="1" x14ac:dyDescent="0.2">
      <c r="A214" s="55">
        <v>3434</v>
      </c>
      <c r="B214" s="87" t="s">
        <v>469</v>
      </c>
      <c r="C214" s="52" t="s">
        <v>470</v>
      </c>
      <c r="D214" s="244">
        <v>24</v>
      </c>
      <c r="E214" s="244"/>
      <c r="F214" s="54">
        <f t="shared" si="31"/>
        <v>0</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909769</v>
      </c>
      <c r="E224" s="53">
        <f t="shared" si="51"/>
        <v>2171886.5599999996</v>
      </c>
      <c r="F224" s="54">
        <f t="shared" ref="F224:F235" si="52">IF(D224&lt;&gt;0,IF(E224/D224&gt;=100,"&gt;&gt;100",E224/D224*100),"-")</f>
        <v>238.72945330078289</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58230</v>
      </c>
      <c r="E231" s="53">
        <f t="shared" si="55"/>
        <v>33253.699999999997</v>
      </c>
      <c r="F231" s="54">
        <f t="shared" si="52"/>
        <v>57.107504722651548</v>
      </c>
    </row>
    <row r="232" spans="1:6" ht="12.75" customHeight="1" x14ac:dyDescent="0.2">
      <c r="A232" s="55">
        <v>3631</v>
      </c>
      <c r="B232" s="87" t="s">
        <v>505</v>
      </c>
      <c r="C232" s="52" t="s">
        <v>506</v>
      </c>
      <c r="D232" s="244">
        <v>33161</v>
      </c>
      <c r="E232" s="244">
        <v>33253.699999999997</v>
      </c>
      <c r="F232" s="54">
        <f t="shared" si="52"/>
        <v>100.27954524893698</v>
      </c>
    </row>
    <row r="233" spans="1:6" ht="12.75" customHeight="1" x14ac:dyDescent="0.2">
      <c r="A233" s="55">
        <v>3632</v>
      </c>
      <c r="B233" s="87" t="s">
        <v>507</v>
      </c>
      <c r="C233" s="52" t="s">
        <v>508</v>
      </c>
      <c r="D233" s="244">
        <v>25069</v>
      </c>
      <c r="E233" s="244"/>
      <c r="F233" s="54">
        <f t="shared" si="52"/>
        <v>0</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26018</v>
      </c>
      <c r="E236" s="53">
        <f t="shared" si="56"/>
        <v>65920.62</v>
      </c>
      <c r="F236" s="54">
        <f t="shared" ref="F236:F239" si="57">IF(D236&lt;&gt;0,IF(E236/D236&gt;=100,"&gt;&gt;100",E236/D236*100),"-")</f>
        <v>253.36543931124601</v>
      </c>
    </row>
    <row r="237" spans="1:6" ht="12.75" customHeight="1" x14ac:dyDescent="0.2">
      <c r="A237" s="55" t="s">
        <v>515</v>
      </c>
      <c r="B237" s="87" t="s">
        <v>516</v>
      </c>
      <c r="C237" s="52" t="s">
        <v>515</v>
      </c>
      <c r="D237" s="244">
        <v>26018</v>
      </c>
      <c r="E237" s="244">
        <v>65920.62</v>
      </c>
      <c r="F237" s="54">
        <f t="shared" si="57"/>
        <v>253.36543931124601</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825521</v>
      </c>
      <c r="E240" s="53">
        <f t="shared" si="58"/>
        <v>856400.6</v>
      </c>
      <c r="F240" s="54">
        <f t="shared" ref="F240:F243" si="59">IF(D240&lt;&gt;0,IF(E240/D240&gt;=100,"&gt;&gt;100",E240/D240*100),"-")</f>
        <v>103.74061956025346</v>
      </c>
    </row>
    <row r="241" spans="1:6" ht="24" x14ac:dyDescent="0.2">
      <c r="A241" s="55">
        <v>3672</v>
      </c>
      <c r="B241" s="87" t="s">
        <v>523</v>
      </c>
      <c r="C241" s="52" t="s">
        <v>524</v>
      </c>
      <c r="D241" s="244">
        <v>825521</v>
      </c>
      <c r="E241" s="244">
        <v>856400.6</v>
      </c>
      <c r="F241" s="54">
        <f t="shared" si="59"/>
        <v>103.74061956025346</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1216311.6399999999</v>
      </c>
      <c r="F247" s="54" t="str">
        <f t="shared" si="61"/>
        <v>-</v>
      </c>
    </row>
    <row r="248" spans="1:6" ht="12.75" customHeight="1" x14ac:dyDescent="0.2">
      <c r="A248" s="55" t="s">
        <v>537</v>
      </c>
      <c r="B248" s="87" t="s">
        <v>199</v>
      </c>
      <c r="C248" s="52" t="s">
        <v>537</v>
      </c>
      <c r="D248" s="244"/>
      <c r="E248" s="244">
        <v>1198067.8899999999</v>
      </c>
      <c r="F248" s="54" t="str">
        <f t="shared" si="61"/>
        <v>-</v>
      </c>
    </row>
    <row r="249" spans="1:6" ht="12.75" customHeight="1" x14ac:dyDescent="0.2">
      <c r="A249" s="55" t="s">
        <v>538</v>
      </c>
      <c r="B249" s="87" t="s">
        <v>201</v>
      </c>
      <c r="C249" s="52" t="s">
        <v>538</v>
      </c>
      <c r="D249" s="244"/>
      <c r="E249" s="244">
        <v>18243.75</v>
      </c>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246275</v>
      </c>
      <c r="E252" s="53">
        <f t="shared" si="63"/>
        <v>268346.76</v>
      </c>
      <c r="F252" s="54">
        <f t="shared" ref="F252:F258" si="64">IF(D252&lt;&gt;0,IF(E252/D252&gt;=100,"&gt;&gt;100",E252/D252*100),"-")</f>
        <v>108.96224139681252</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246275</v>
      </c>
      <c r="E259" s="53">
        <f t="shared" si="66"/>
        <v>268346.76</v>
      </c>
      <c r="F259" s="54">
        <f t="shared" ref="F259:F262" si="67">IF(D259&lt;&gt;0,IF(E259/D259&gt;=100,"&gt;&gt;100",E259/D259*100),"-")</f>
        <v>108.96224139681252</v>
      </c>
    </row>
    <row r="260" spans="1:6" ht="12.75" customHeight="1" x14ac:dyDescent="0.2">
      <c r="A260" s="55">
        <v>3721</v>
      </c>
      <c r="B260" s="87" t="s">
        <v>557</v>
      </c>
      <c r="C260" s="52" t="s">
        <v>558</v>
      </c>
      <c r="D260" s="244">
        <v>220309</v>
      </c>
      <c r="E260" s="244">
        <v>236631.45</v>
      </c>
      <c r="F260" s="54">
        <f t="shared" si="67"/>
        <v>107.40888933270998</v>
      </c>
    </row>
    <row r="261" spans="1:6" ht="12.75" customHeight="1" x14ac:dyDescent="0.2">
      <c r="A261" s="55">
        <v>3722</v>
      </c>
      <c r="B261" s="87" t="s">
        <v>559</v>
      </c>
      <c r="C261" s="52" t="s">
        <v>560</v>
      </c>
      <c r="D261" s="244">
        <v>25966</v>
      </c>
      <c r="E261" s="244">
        <v>31715.31</v>
      </c>
      <c r="F261" s="54">
        <f t="shared" si="67"/>
        <v>122.14168528075176</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651647</v>
      </c>
      <c r="E263" s="53">
        <f t="shared" si="68"/>
        <v>736363.95</v>
      </c>
      <c r="F263" s="54">
        <f t="shared" ref="F263:F267" si="69">IF(D263&lt;&gt;0,IF(E263/D263&gt;=100,"&gt;&gt;100",E263/D263*100),"-")</f>
        <v>113.00043581877918</v>
      </c>
    </row>
    <row r="264" spans="1:6" ht="12.75" customHeight="1" x14ac:dyDescent="0.2">
      <c r="A264" s="55">
        <v>381</v>
      </c>
      <c r="B264" s="87" t="s">
        <v>565</v>
      </c>
      <c r="C264" s="52" t="s">
        <v>566</v>
      </c>
      <c r="D264" s="53">
        <f t="shared" ref="D264:E264" si="70">SUM(D265:D267)</f>
        <v>469772</v>
      </c>
      <c r="E264" s="53">
        <f t="shared" si="70"/>
        <v>730508.12</v>
      </c>
      <c r="F264" s="54">
        <f t="shared" si="69"/>
        <v>155.50269492434629</v>
      </c>
    </row>
    <row r="265" spans="1:6" ht="12.75" customHeight="1" x14ac:dyDescent="0.2">
      <c r="A265" s="55">
        <v>3811</v>
      </c>
      <c r="B265" s="87" t="s">
        <v>567</v>
      </c>
      <c r="C265" s="52" t="s">
        <v>568</v>
      </c>
      <c r="D265" s="244">
        <v>469772</v>
      </c>
      <c r="E265" s="244">
        <v>730508.12</v>
      </c>
      <c r="F265" s="54">
        <f t="shared" si="69"/>
        <v>155.50269492434629</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181875</v>
      </c>
      <c r="E268" s="53">
        <f t="shared" si="71"/>
        <v>0</v>
      </c>
      <c r="F268" s="54">
        <f t="shared" ref="F268:F272" si="72">IF(D268&lt;&gt;0,IF(E268/D268&gt;=100,"&gt;&gt;100",E268/D268*100),"-")</f>
        <v>0</v>
      </c>
    </row>
    <row r="269" spans="1:6" ht="12.75" customHeight="1" x14ac:dyDescent="0.2">
      <c r="A269" s="55">
        <v>3821</v>
      </c>
      <c r="B269" s="87" t="s">
        <v>575</v>
      </c>
      <c r="C269" s="52" t="s">
        <v>576</v>
      </c>
      <c r="D269" s="244">
        <v>181875</v>
      </c>
      <c r="E269" s="244"/>
      <c r="F269" s="54">
        <f t="shared" si="72"/>
        <v>0</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5855.83</v>
      </c>
      <c r="F273" s="54" t="str">
        <f t="shared" ref="F273:F284" si="74">IF(D273&lt;&gt;0,IF(E273/D273&gt;=100,"&gt;&gt;100",E273/D273*100),"-")</f>
        <v>-</v>
      </c>
    </row>
    <row r="274" spans="1:6" ht="12.75" customHeight="1" x14ac:dyDescent="0.2">
      <c r="A274" s="55">
        <v>3831</v>
      </c>
      <c r="B274" s="87" t="s">
        <v>585</v>
      </c>
      <c r="C274" s="52" t="s">
        <v>586</v>
      </c>
      <c r="D274" s="244"/>
      <c r="E274" s="244">
        <v>5855.83</v>
      </c>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4696678</v>
      </c>
      <c r="E289" s="53">
        <f t="shared" si="79"/>
        <v>5839698.6599999992</v>
      </c>
      <c r="F289" s="54">
        <f t="shared" si="76"/>
        <v>124.33678996090427</v>
      </c>
    </row>
    <row r="290" spans="1:6" ht="12.75" customHeight="1" x14ac:dyDescent="0.2">
      <c r="A290" s="55" t="s">
        <v>606</v>
      </c>
      <c r="B290" s="87" t="s">
        <v>617</v>
      </c>
      <c r="C290" s="52" t="s">
        <v>618</v>
      </c>
      <c r="D290" s="53">
        <f>IF(D6&gt;=D289,D6-D289,0)</f>
        <v>1562351</v>
      </c>
      <c r="E290" s="53">
        <f>IF(E6&gt;=E289,E6-E289,0)</f>
        <v>6634869.7000000002</v>
      </c>
      <c r="F290" s="54">
        <f t="shared" si="76"/>
        <v>424.67215753694279</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1117871</v>
      </c>
      <c r="E292" s="244">
        <v>777118.96</v>
      </c>
      <c r="F292" s="54">
        <f t="shared" si="76"/>
        <v>69.517767255792478</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531611</v>
      </c>
      <c r="E294" s="244">
        <v>115608.63</v>
      </c>
      <c r="F294" s="54">
        <f t="shared" si="76"/>
        <v>21.746846848541509</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2838</v>
      </c>
      <c r="E298" s="53">
        <f t="shared" si="80"/>
        <v>0</v>
      </c>
      <c r="F298" s="54">
        <f t="shared" ref="F298:F418" si="81">IF(D298&lt;&gt;0,IF(E298/D298&gt;=100,"&gt;&gt;100",E298/D298*100),"-")</f>
        <v>0</v>
      </c>
    </row>
    <row r="299" spans="1:6" ht="12.75" customHeight="1" x14ac:dyDescent="0.2">
      <c r="A299" s="55">
        <v>71</v>
      </c>
      <c r="B299" s="87" t="s">
        <v>634</v>
      </c>
      <c r="C299" s="52" t="s">
        <v>635</v>
      </c>
      <c r="D299" s="53">
        <f t="shared" ref="D299:E299" si="82">D300+D304</f>
        <v>2838</v>
      </c>
      <c r="E299" s="53">
        <f t="shared" si="82"/>
        <v>0</v>
      </c>
      <c r="F299" s="54">
        <f t="shared" si="81"/>
        <v>0</v>
      </c>
    </row>
    <row r="300" spans="1:6" ht="24" x14ac:dyDescent="0.2">
      <c r="A300" s="55">
        <v>711</v>
      </c>
      <c r="B300" s="87" t="s">
        <v>636</v>
      </c>
      <c r="C300" s="52" t="s">
        <v>637</v>
      </c>
      <c r="D300" s="53">
        <f t="shared" ref="D300:E300" si="83">SUM(D301:D303)</f>
        <v>2838</v>
      </c>
      <c r="E300" s="53">
        <f t="shared" si="83"/>
        <v>0</v>
      </c>
      <c r="F300" s="54">
        <f t="shared" si="81"/>
        <v>0</v>
      </c>
    </row>
    <row r="301" spans="1:6" ht="12.75" customHeight="1" x14ac:dyDescent="0.2">
      <c r="A301" s="55">
        <v>7111</v>
      </c>
      <c r="B301" s="87" t="s">
        <v>638</v>
      </c>
      <c r="C301" s="52" t="s">
        <v>639</v>
      </c>
      <c r="D301" s="244">
        <v>2838</v>
      </c>
      <c r="E301" s="244"/>
      <c r="F301" s="54">
        <f t="shared" si="81"/>
        <v>0</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2191053</v>
      </c>
      <c r="E350" s="53">
        <f t="shared" si="95"/>
        <v>3602764.62</v>
      </c>
      <c r="F350" s="54">
        <f t="shared" si="81"/>
        <v>164.43073809716151</v>
      </c>
    </row>
    <row r="351" spans="1:6" ht="12.75" customHeight="1" x14ac:dyDescent="0.2">
      <c r="A351" s="55">
        <v>41</v>
      </c>
      <c r="B351" s="87" t="s">
        <v>738</v>
      </c>
      <c r="C351" s="52" t="s">
        <v>739</v>
      </c>
      <c r="D351" s="53">
        <f t="shared" ref="D351:E351" si="96">D352+D356</f>
        <v>50000</v>
      </c>
      <c r="E351" s="53">
        <f t="shared" si="96"/>
        <v>0</v>
      </c>
      <c r="F351" s="54">
        <f t="shared" si="81"/>
        <v>0</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50000</v>
      </c>
      <c r="E356" s="53">
        <f t="shared" si="98"/>
        <v>0</v>
      </c>
      <c r="F356" s="54">
        <f t="shared" si="81"/>
        <v>0</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v>50000</v>
      </c>
      <c r="E362" s="244"/>
      <c r="F362" s="54">
        <f t="shared" si="81"/>
        <v>0</v>
      </c>
    </row>
    <row r="363" spans="1:6" ht="24" x14ac:dyDescent="0.2">
      <c r="A363" s="55">
        <v>42</v>
      </c>
      <c r="B363" s="234" t="s">
        <v>754</v>
      </c>
      <c r="C363" s="52" t="s">
        <v>755</v>
      </c>
      <c r="D363" s="53">
        <f t="shared" ref="D363:E363" si="99">D364+D369+D378+D383+D388+D391</f>
        <v>2137530</v>
      </c>
      <c r="E363" s="53">
        <f t="shared" si="99"/>
        <v>3602764.62</v>
      </c>
      <c r="F363" s="54">
        <f t="shared" si="81"/>
        <v>168.54802599261765</v>
      </c>
    </row>
    <row r="364" spans="1:6" ht="12.75" customHeight="1" x14ac:dyDescent="0.2">
      <c r="A364" s="55">
        <v>421</v>
      </c>
      <c r="B364" s="87" t="s">
        <v>756</v>
      </c>
      <c r="C364" s="52" t="s">
        <v>757</v>
      </c>
      <c r="D364" s="53">
        <f t="shared" ref="D364:E364" si="100">SUM(D365:D368)</f>
        <v>1730174</v>
      </c>
      <c r="E364" s="53">
        <f t="shared" si="100"/>
        <v>2681580.98</v>
      </c>
      <c r="F364" s="54">
        <f t="shared" si="81"/>
        <v>154.98909242654207</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256680</v>
      </c>
      <c r="E366" s="244"/>
      <c r="F366" s="54">
        <f t="shared" si="81"/>
        <v>0</v>
      </c>
    </row>
    <row r="367" spans="1:6" ht="12.75" customHeight="1" x14ac:dyDescent="0.2">
      <c r="A367" s="55">
        <v>4213</v>
      </c>
      <c r="B367" s="87" t="s">
        <v>666</v>
      </c>
      <c r="C367" s="52" t="s">
        <v>760</v>
      </c>
      <c r="D367" s="244">
        <v>635645</v>
      </c>
      <c r="E367" s="244">
        <v>1127435.54</v>
      </c>
      <c r="F367" s="54">
        <f t="shared" si="81"/>
        <v>177.36874198648619</v>
      </c>
    </row>
    <row r="368" spans="1:6" ht="12.75" customHeight="1" x14ac:dyDescent="0.2">
      <c r="A368" s="55">
        <v>4214</v>
      </c>
      <c r="B368" s="87" t="s">
        <v>668</v>
      </c>
      <c r="C368" s="52" t="s">
        <v>761</v>
      </c>
      <c r="D368" s="244">
        <v>837849</v>
      </c>
      <c r="E368" s="244">
        <v>1554145.44</v>
      </c>
      <c r="F368" s="54">
        <f t="shared" si="81"/>
        <v>185.49230708636043</v>
      </c>
    </row>
    <row r="369" spans="1:6" ht="12.75" customHeight="1" x14ac:dyDescent="0.2">
      <c r="A369" s="55">
        <v>422</v>
      </c>
      <c r="B369" s="87" t="s">
        <v>762</v>
      </c>
      <c r="C369" s="52" t="s">
        <v>763</v>
      </c>
      <c r="D369" s="53">
        <f t="shared" ref="D369:E369" si="101">SUM(D370:D377)</f>
        <v>275106</v>
      </c>
      <c r="E369" s="53">
        <f t="shared" si="101"/>
        <v>326475.40000000002</v>
      </c>
      <c r="F369" s="54">
        <f t="shared" si="81"/>
        <v>118.672584385655</v>
      </c>
    </row>
    <row r="370" spans="1:6" ht="12.75" customHeight="1" x14ac:dyDescent="0.2">
      <c r="A370" s="55">
        <v>4221</v>
      </c>
      <c r="B370" s="87" t="s">
        <v>672</v>
      </c>
      <c r="C370" s="52" t="s">
        <v>764</v>
      </c>
      <c r="D370" s="244">
        <v>840</v>
      </c>
      <c r="E370" s="244"/>
      <c r="F370" s="54">
        <f t="shared" si="81"/>
        <v>0</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v>21469.5</v>
      </c>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274266</v>
      </c>
      <c r="E376" s="244">
        <v>305005.90000000002</v>
      </c>
      <c r="F376" s="54">
        <f t="shared" si="81"/>
        <v>111.20806078770246</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330991.58</v>
      </c>
      <c r="F378" s="54" t="str">
        <f t="shared" si="81"/>
        <v>-</v>
      </c>
    </row>
    <row r="379" spans="1:6" ht="12.75" customHeight="1" x14ac:dyDescent="0.2">
      <c r="A379" s="55">
        <v>4231</v>
      </c>
      <c r="B379" s="87" t="s">
        <v>690</v>
      </c>
      <c r="C379" s="52" t="s">
        <v>775</v>
      </c>
      <c r="D379" s="244"/>
      <c r="E379" s="244">
        <v>330991.58</v>
      </c>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132250</v>
      </c>
      <c r="E391" s="53">
        <f t="shared" si="105"/>
        <v>263716.65999999997</v>
      </c>
      <c r="F391" s="54">
        <f t="shared" si="81"/>
        <v>199.40768241965972</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v>132250</v>
      </c>
      <c r="E395" s="244">
        <v>263716.65999999997</v>
      </c>
      <c r="F395" s="54">
        <f t="shared" si="81"/>
        <v>199.40768241965972</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3523</v>
      </c>
      <c r="E402" s="53">
        <f t="shared" si="109"/>
        <v>0</v>
      </c>
      <c r="F402" s="54">
        <f t="shared" si="81"/>
        <v>0</v>
      </c>
    </row>
    <row r="403" spans="1:6" ht="12.75" customHeight="1" x14ac:dyDescent="0.2">
      <c r="A403" s="55">
        <v>451</v>
      </c>
      <c r="B403" s="87" t="s">
        <v>809</v>
      </c>
      <c r="C403" s="52" t="s">
        <v>810</v>
      </c>
      <c r="D403" s="244">
        <v>3523</v>
      </c>
      <c r="E403" s="244"/>
      <c r="F403" s="54">
        <f t="shared" si="81"/>
        <v>0</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2188215</v>
      </c>
      <c r="E408" s="53">
        <f t="shared" si="111"/>
        <v>3602764.62</v>
      </c>
      <c r="F408" s="54">
        <f t="shared" si="81"/>
        <v>164.64399613383512</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6261867</v>
      </c>
      <c r="E412" s="53">
        <f>E6+E298</f>
        <v>12474568.359999999</v>
      </c>
      <c r="F412" s="54">
        <f t="shared" si="81"/>
        <v>199.21484055793584</v>
      </c>
    </row>
    <row r="413" spans="1:6" ht="12.75" customHeight="1" x14ac:dyDescent="0.2">
      <c r="A413" s="55" t="s">
        <v>606</v>
      </c>
      <c r="B413" s="87" t="s">
        <v>829</v>
      </c>
      <c r="C413" s="52" t="s">
        <v>830</v>
      </c>
      <c r="D413" s="53">
        <f t="shared" ref="D413:E413" si="112">D289+D350</f>
        <v>6887731</v>
      </c>
      <c r="E413" s="53">
        <f t="shared" si="112"/>
        <v>9442463.2799999993</v>
      </c>
      <c r="F413" s="54">
        <f t="shared" si="81"/>
        <v>137.09105770826415</v>
      </c>
    </row>
    <row r="414" spans="1:6" ht="12.75" customHeight="1" x14ac:dyDescent="0.2">
      <c r="A414" s="55" t="s">
        <v>606</v>
      </c>
      <c r="B414" s="87" t="s">
        <v>831</v>
      </c>
      <c r="C414" s="52" t="s">
        <v>832</v>
      </c>
      <c r="D414" s="53">
        <f t="shared" ref="D414:E414" si="113">IF(D412&gt;=D413,D412-D413,0)</f>
        <v>0</v>
      </c>
      <c r="E414" s="53">
        <f t="shared" si="113"/>
        <v>3032105.08</v>
      </c>
      <c r="F414" s="54" t="str">
        <f t="shared" si="81"/>
        <v>-</v>
      </c>
    </row>
    <row r="415" spans="1:6" ht="12.75" customHeight="1" x14ac:dyDescent="0.2">
      <c r="A415" s="55" t="s">
        <v>606</v>
      </c>
      <c r="B415" s="87" t="s">
        <v>833</v>
      </c>
      <c r="C415" s="52" t="s">
        <v>834</v>
      </c>
      <c r="D415" s="53">
        <f t="shared" ref="D415:E415" si="114">IF(D413&gt;=D412,D413-D412,0)</f>
        <v>625864</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1117871</v>
      </c>
      <c r="E416" s="53">
        <f t="shared" si="115"/>
        <v>777118.96</v>
      </c>
      <c r="F416" s="54">
        <f t="shared" si="81"/>
        <v>69.517767255792478</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531611</v>
      </c>
      <c r="E418" s="64">
        <f t="shared" si="117"/>
        <v>115608.63</v>
      </c>
      <c r="F418" s="59">
        <f t="shared" si="81"/>
        <v>21.746846848541509</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285112</v>
      </c>
      <c r="E420" s="53">
        <f t="shared" si="118"/>
        <v>299190.81</v>
      </c>
      <c r="F420" s="54">
        <f t="shared" ref="F420:F647" si="119">IF(D420&lt;&gt;0,IF(E420/D420&gt;=100,"&gt;&gt;100",E420/D420*100),"-")</f>
        <v>104.93799278879878</v>
      </c>
    </row>
    <row r="421" spans="1:6" ht="24" x14ac:dyDescent="0.2">
      <c r="A421" s="55">
        <v>81</v>
      </c>
      <c r="B421" s="234" t="s">
        <v>846</v>
      </c>
      <c r="C421" s="52" t="s">
        <v>847</v>
      </c>
      <c r="D421" s="53">
        <f t="shared" ref="D421:E421" si="120">D422+D427+D430+D434+D435+D442+D447+D455</f>
        <v>28359</v>
      </c>
      <c r="E421" s="53">
        <f t="shared" si="120"/>
        <v>38795</v>
      </c>
      <c r="F421" s="54">
        <f t="shared" si="119"/>
        <v>136.79960506364824</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28359</v>
      </c>
      <c r="E427" s="53">
        <f t="shared" si="122"/>
        <v>38795</v>
      </c>
      <c r="F427" s="54">
        <f t="shared" si="119"/>
        <v>136.79960506364824</v>
      </c>
    </row>
    <row r="428" spans="1:6" ht="24" x14ac:dyDescent="0.2">
      <c r="A428" s="55">
        <v>8121</v>
      </c>
      <c r="B428" s="234" t="s">
        <v>860</v>
      </c>
      <c r="C428" s="52" t="s">
        <v>861</v>
      </c>
      <c r="D428" s="244">
        <v>28359</v>
      </c>
      <c r="E428" s="244">
        <v>38795</v>
      </c>
      <c r="F428" s="54">
        <f t="shared" si="119"/>
        <v>136.79960506364824</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256753</v>
      </c>
      <c r="E484" s="53">
        <f t="shared" si="137"/>
        <v>260395.81</v>
      </c>
      <c r="F484" s="54">
        <f t="shared" si="119"/>
        <v>101.41879939085425</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256753</v>
      </c>
      <c r="E507" s="53">
        <f t="shared" si="142"/>
        <v>260395.81</v>
      </c>
      <c r="F507" s="54">
        <f t="shared" si="119"/>
        <v>101.41879939085425</v>
      </c>
    </row>
    <row r="508" spans="1:6" ht="12.75" customHeight="1" x14ac:dyDescent="0.2">
      <c r="A508" s="55">
        <v>8471</v>
      </c>
      <c r="B508" s="87" t="s">
        <v>1020</v>
      </c>
      <c r="C508" s="52" t="s">
        <v>1021</v>
      </c>
      <c r="D508" s="244">
        <v>256753</v>
      </c>
      <c r="E508" s="244">
        <v>260395.81</v>
      </c>
      <c r="F508" s="54">
        <f t="shared" si="119"/>
        <v>101.41879939085425</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3856752.54</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3856752.54</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3600000</v>
      </c>
      <c r="F599" s="54" t="str">
        <f t="shared" si="119"/>
        <v>-</v>
      </c>
    </row>
    <row r="600" spans="1:6" ht="12.75" customHeight="1" x14ac:dyDescent="0.2">
      <c r="A600" s="55">
        <v>5422</v>
      </c>
      <c r="B600" s="87" t="s">
        <v>1195</v>
      </c>
      <c r="C600" s="52" t="s">
        <v>1196</v>
      </c>
      <c r="D600" s="244"/>
      <c r="E600" s="244">
        <v>3600000</v>
      </c>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256752.54</v>
      </c>
      <c r="F617" s="54" t="str">
        <f t="shared" si="119"/>
        <v>-</v>
      </c>
    </row>
    <row r="618" spans="1:6" ht="12.75" customHeight="1" x14ac:dyDescent="0.2">
      <c r="A618" s="55">
        <v>5471</v>
      </c>
      <c r="B618" s="87" t="s">
        <v>1231</v>
      </c>
      <c r="C618" s="52" t="s">
        <v>1232</v>
      </c>
      <c r="D618" s="244"/>
      <c r="E618" s="244">
        <v>256752.54</v>
      </c>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285112</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3557561.73</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6546979</v>
      </c>
      <c r="E639" s="53">
        <f t="shared" si="180"/>
        <v>12773759.17</v>
      </c>
      <c r="F639" s="54">
        <f t="shared" si="119"/>
        <v>195.10921250854781</v>
      </c>
    </row>
    <row r="640" spans="1:6" ht="12.75" customHeight="1" x14ac:dyDescent="0.2">
      <c r="A640" s="55" t="s">
        <v>606</v>
      </c>
      <c r="B640" s="87" t="s">
        <v>1275</v>
      </c>
      <c r="C640" s="52" t="s">
        <v>1276</v>
      </c>
      <c r="D640" s="53">
        <f t="shared" ref="D640:E640" si="181">D413+D528</f>
        <v>6887731</v>
      </c>
      <c r="E640" s="53">
        <f t="shared" si="181"/>
        <v>13299215.82</v>
      </c>
      <c r="F640" s="54">
        <f t="shared" si="119"/>
        <v>193.08558682097197</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340752</v>
      </c>
      <c r="E642" s="53">
        <f t="shared" si="183"/>
        <v>525456.65000000037</v>
      </c>
      <c r="F642" s="54">
        <f t="shared" si="119"/>
        <v>154.20500833450731</v>
      </c>
    </row>
    <row r="643" spans="1:6" ht="24" x14ac:dyDescent="0.2">
      <c r="A643" s="62" t="s">
        <v>1281</v>
      </c>
      <c r="B643" s="87" t="s">
        <v>1282</v>
      </c>
      <c r="C643" s="63" t="s">
        <v>1281</v>
      </c>
      <c r="D643" s="53">
        <f t="shared" ref="D643:E643" si="184">IF(D416-D417+D637-D638&gt;=0,D416-D417+D637-D638,0)</f>
        <v>1117871</v>
      </c>
      <c r="E643" s="53">
        <f t="shared" si="184"/>
        <v>777118.96</v>
      </c>
      <c r="F643" s="54">
        <f t="shared" si="119"/>
        <v>69.517767255792478</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777119</v>
      </c>
      <c r="E645" s="53">
        <f t="shared" si="186"/>
        <v>251662.30999999959</v>
      </c>
      <c r="F645" s="54">
        <f t="shared" si="119"/>
        <v>32.384011972426308</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1596486</v>
      </c>
      <c r="E649" s="244">
        <v>1310925.55</v>
      </c>
      <c r="F649" s="54">
        <f t="shared" ref="F649:F724" si="188">IF(D649&lt;&gt;0,IF(E649/D649&gt;=100,"&gt;&gt;100",E649/D649*100),"-")</f>
        <v>82.113187964066086</v>
      </c>
    </row>
    <row r="650" spans="1:6" ht="12.75" customHeight="1" x14ac:dyDescent="0.2">
      <c r="A650" s="55" t="s">
        <v>1294</v>
      </c>
      <c r="B650" s="87" t="s">
        <v>1295</v>
      </c>
      <c r="C650" s="52" t="s">
        <v>1294</v>
      </c>
      <c r="D650" s="244">
        <v>7511977</v>
      </c>
      <c r="E650" s="244">
        <v>13328304.02</v>
      </c>
      <c r="F650" s="54">
        <f t="shared" si="188"/>
        <v>177.42738056839099</v>
      </c>
    </row>
    <row r="651" spans="1:6" ht="12.75" customHeight="1" x14ac:dyDescent="0.2">
      <c r="A651" s="55" t="s">
        <v>1296</v>
      </c>
      <c r="B651" s="87" t="s">
        <v>1297</v>
      </c>
      <c r="C651" s="52" t="s">
        <v>1296</v>
      </c>
      <c r="D651" s="244">
        <v>7797537</v>
      </c>
      <c r="E651" s="244">
        <v>13524366.970000001</v>
      </c>
      <c r="F651" s="54">
        <f t="shared" si="188"/>
        <v>173.44408843459161</v>
      </c>
    </row>
    <row r="652" spans="1:6" ht="24" x14ac:dyDescent="0.2">
      <c r="A652" s="55">
        <v>11</v>
      </c>
      <c r="B652" s="87" t="s">
        <v>1298</v>
      </c>
      <c r="C652" s="52" t="s">
        <v>1299</v>
      </c>
      <c r="D652" s="53">
        <f t="shared" ref="D652:E652" si="189">+D649+D650-D651</f>
        <v>1310926</v>
      </c>
      <c r="E652" s="53">
        <f t="shared" si="189"/>
        <v>1114862.5999999996</v>
      </c>
      <c r="F652" s="54">
        <f t="shared" si="188"/>
        <v>85.043900265918865</v>
      </c>
    </row>
    <row r="653" spans="1:6" ht="24" x14ac:dyDescent="0.2">
      <c r="A653" s="55" t="s">
        <v>606</v>
      </c>
      <c r="B653" s="87" t="s">
        <v>1300</v>
      </c>
      <c r="C653" s="52" t="s">
        <v>1301</v>
      </c>
      <c r="D653" s="264">
        <v>10</v>
      </c>
      <c r="E653" s="264">
        <v>4</v>
      </c>
      <c r="F653" s="54">
        <f t="shared" si="188"/>
        <v>40</v>
      </c>
    </row>
    <row r="654" spans="1:6" ht="24" x14ac:dyDescent="0.2">
      <c r="A654" s="55" t="s">
        <v>606</v>
      </c>
      <c r="B654" s="87" t="s">
        <v>1302</v>
      </c>
      <c r="C654" s="52" t="s">
        <v>1303</v>
      </c>
      <c r="D654" s="264"/>
      <c r="E654" s="264"/>
      <c r="F654" s="54" t="str">
        <f t="shared" si="188"/>
        <v>-</v>
      </c>
    </row>
    <row r="655" spans="1:6" ht="12.75" customHeight="1" x14ac:dyDescent="0.2">
      <c r="A655" s="55" t="s">
        <v>606</v>
      </c>
      <c r="B655" s="87" t="s">
        <v>1304</v>
      </c>
      <c r="C655" s="52" t="s">
        <v>1305</v>
      </c>
      <c r="D655" s="264">
        <v>10</v>
      </c>
      <c r="E655" s="264">
        <v>4</v>
      </c>
      <c r="F655" s="54">
        <f t="shared" si="188"/>
        <v>40</v>
      </c>
    </row>
    <row r="656" spans="1:6" ht="12.75" customHeight="1" x14ac:dyDescent="0.2">
      <c r="A656" s="55" t="s">
        <v>606</v>
      </c>
      <c r="B656" s="87" t="s">
        <v>1306</v>
      </c>
      <c r="C656" s="52" t="s">
        <v>1307</v>
      </c>
      <c r="D656" s="264"/>
      <c r="E656" s="264"/>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v>3491687</v>
      </c>
      <c r="E661" s="244">
        <v>3531672.3</v>
      </c>
      <c r="F661" s="54">
        <f t="shared" si="188"/>
        <v>101.14515705445532</v>
      </c>
    </row>
    <row r="662" spans="1:6" ht="12.75" customHeight="1" x14ac:dyDescent="0.2">
      <c r="A662" s="55">
        <v>63312</v>
      </c>
      <c r="B662" s="87" t="s">
        <v>1319</v>
      </c>
      <c r="C662" s="52" t="s">
        <v>1320</v>
      </c>
      <c r="D662" s="244">
        <v>44812</v>
      </c>
      <c r="E662" s="244">
        <v>3750</v>
      </c>
      <c r="F662" s="54">
        <f t="shared" si="188"/>
        <v>8.3682942069088639</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v>400000</v>
      </c>
      <c r="E665" s="244">
        <v>1249204.6499999999</v>
      </c>
      <c r="F665" s="54">
        <f t="shared" si="188"/>
        <v>312.30116249999998</v>
      </c>
    </row>
    <row r="666" spans="1:6" ht="12.75" customHeight="1" x14ac:dyDescent="0.2">
      <c r="A666" s="55">
        <v>63322</v>
      </c>
      <c r="B666" s="87" t="s">
        <v>1327</v>
      </c>
      <c r="C666" s="52" t="s">
        <v>1328</v>
      </c>
      <c r="D666" s="244">
        <v>142000</v>
      </c>
      <c r="E666" s="244">
        <v>181180</v>
      </c>
      <c r="F666" s="54">
        <f t="shared" si="188"/>
        <v>127.59154929577466</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99769</v>
      </c>
      <c r="E669" s="244"/>
      <c r="F669" s="54">
        <f t="shared" si="188"/>
        <v>0</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v>146850</v>
      </c>
      <c r="E673" s="244"/>
      <c r="F673" s="54">
        <f t="shared" si="188"/>
        <v>0</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v>283522</v>
      </c>
      <c r="E694" s="244">
        <v>639847.32999999996</v>
      </c>
      <c r="F694" s="54">
        <f t="shared" si="188"/>
        <v>225.67819428474687</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v>3307158.52</v>
      </c>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4590</v>
      </c>
      <c r="E718" s="244">
        <v>5109.78</v>
      </c>
      <c r="F718" s="54">
        <f t="shared" si="188"/>
        <v>111.32418300653595</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1500</v>
      </c>
      <c r="E720" s="244">
        <v>5490</v>
      </c>
      <c r="F720" s="54">
        <f t="shared" si="188"/>
        <v>366</v>
      </c>
    </row>
    <row r="721" spans="1:6" ht="12.75" customHeight="1" x14ac:dyDescent="0.2">
      <c r="A721" s="55" t="s">
        <v>1419</v>
      </c>
      <c r="B721" s="87" t="s">
        <v>1420</v>
      </c>
      <c r="C721" s="52" t="s">
        <v>1419</v>
      </c>
      <c r="D721" s="244"/>
      <c r="E721" s="244">
        <v>12182.63</v>
      </c>
      <c r="F721" s="54" t="str">
        <f t="shared" si="188"/>
        <v>-</v>
      </c>
    </row>
    <row r="722" spans="1:6" ht="12.75" customHeight="1" x14ac:dyDescent="0.2">
      <c r="A722" s="55" t="s">
        <v>1421</v>
      </c>
      <c r="B722" s="87" t="s">
        <v>1422</v>
      </c>
      <c r="C722" s="52" t="s">
        <v>1421</v>
      </c>
      <c r="D722" s="244">
        <v>18261</v>
      </c>
      <c r="E722" s="244">
        <v>18261.2</v>
      </c>
      <c r="F722" s="54">
        <f t="shared" si="188"/>
        <v>100.00109523027217</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16803</v>
      </c>
      <c r="E725" s="244">
        <v>25330.9</v>
      </c>
      <c r="F725" s="54">
        <f t="shared" ref="F725:F979" si="190">IF(D725&lt;&gt;0,IF(E725/D725&gt;=100,"&gt;&gt;100",E725/D725*100),"-")</f>
        <v>150.75224662262693</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v>50400</v>
      </c>
      <c r="E742" s="244">
        <v>3590.14</v>
      </c>
      <c r="F742" s="54">
        <f t="shared" si="190"/>
        <v>7.1232936507936513</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v>33161</v>
      </c>
      <c r="E764" s="244">
        <v>33253.699999999997</v>
      </c>
      <c r="F764" s="54">
        <f t="shared" si="190"/>
        <v>100.27954524893698</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v>25069</v>
      </c>
      <c r="E773" s="244"/>
      <c r="F773" s="54">
        <f t="shared" si="190"/>
        <v>0</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v>37199.4</v>
      </c>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87000</v>
      </c>
      <c r="E819" s="244">
        <v>84000</v>
      </c>
      <c r="F819" s="54">
        <f t="shared" si="190"/>
        <v>96.551724137931032</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v>69000</v>
      </c>
      <c r="E821" s="244">
        <v>57000</v>
      </c>
      <c r="F821" s="54">
        <f t="shared" si="190"/>
        <v>82.608695652173907</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v>64309</v>
      </c>
      <c r="E823" s="244">
        <v>58432.05</v>
      </c>
      <c r="F823" s="54">
        <f t="shared" si="190"/>
        <v>90.861387986129472</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v>25966</v>
      </c>
      <c r="E828" s="244">
        <v>31715.31</v>
      </c>
      <c r="F828" s="54">
        <f t="shared" si="190"/>
        <v>122.14168528075176</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v>256753</v>
      </c>
      <c r="E900" s="244">
        <v>260395.81</v>
      </c>
      <c r="F900" s="54">
        <f t="shared" si="190"/>
        <v>101.41879939085425</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v>3600000</v>
      </c>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v>256752.54</v>
      </c>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41" workbookViewId="0">
      <selection activeCell="E254" sqref="E254"/>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37726067</v>
      </c>
      <c r="E6" s="231">
        <f t="shared" si="0"/>
        <v>39004874.259999998</v>
      </c>
      <c r="F6" s="232">
        <f t="shared" ref="F6:F260" si="1">IF(D6&gt;0,IF(E6/D6&gt;=100,"&gt;&gt;100",E6/D6*100),"-")</f>
        <v>103.38971793693734</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33140830</v>
      </c>
      <c r="E7" s="106">
        <f t="shared" si="2"/>
        <v>35180803.030000001</v>
      </c>
      <c r="F7" s="95">
        <f t="shared" si="1"/>
        <v>106.1554675305356</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3326907</v>
      </c>
      <c r="E8" s="106">
        <f>E9+E10-E11</f>
        <v>3346308.41</v>
      </c>
      <c r="F8" s="95">
        <f t="shared" si="1"/>
        <v>100.58316658686282</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1115314</v>
      </c>
      <c r="E9" s="249">
        <v>1147314.02</v>
      </c>
      <c r="F9" s="95">
        <f t="shared" si="1"/>
        <v>102.86914895715466</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2218984</v>
      </c>
      <c r="E10" s="249">
        <v>2218984.5</v>
      </c>
      <c r="F10" s="95">
        <f t="shared" si="1"/>
        <v>100.00002253283485</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7391</v>
      </c>
      <c r="E11" s="249">
        <v>19990.11</v>
      </c>
      <c r="F11" s="95">
        <f t="shared" si="1"/>
        <v>270.46556622919763</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29655030</v>
      </c>
      <c r="E12" s="106">
        <f t="shared" si="3"/>
        <v>31675601.640000004</v>
      </c>
      <c r="F12" s="95">
        <f t="shared" si="1"/>
        <v>106.81358825130174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27891535</v>
      </c>
      <c r="E13" s="106">
        <f t="shared" si="4"/>
        <v>29540233.510000005</v>
      </c>
      <c r="F13" s="95">
        <f t="shared" si="1"/>
        <v>105.91110711547431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3607225</v>
      </c>
      <c r="E14" s="249">
        <v>3607225.09</v>
      </c>
      <c r="F14" s="95">
        <f t="shared" si="1"/>
        <v>100.00000249499269</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14239549</v>
      </c>
      <c r="E15" s="249">
        <v>14239549.15</v>
      </c>
      <c r="F15" s="95">
        <f t="shared" si="1"/>
        <v>100.00000105340415</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5702740</v>
      </c>
      <c r="E16" s="249">
        <v>6830175.0499999998</v>
      </c>
      <c r="F16" s="95">
        <f t="shared" si="1"/>
        <v>119.77005877876248</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9669928</v>
      </c>
      <c r="E17" s="249">
        <v>11224073.109999999</v>
      </c>
      <c r="F17" s="95">
        <f t="shared" si="1"/>
        <v>116.07194086657108</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5327907</v>
      </c>
      <c r="E18" s="249">
        <v>6360788.8899999997</v>
      </c>
      <c r="F18" s="95">
        <f t="shared" si="1"/>
        <v>119.38625974514945</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1486428</v>
      </c>
      <c r="E19" s="106">
        <f t="shared" si="5"/>
        <v>1454780.0600000003</v>
      </c>
      <c r="F19" s="95">
        <f t="shared" si="1"/>
        <v>97.870872992166483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645064</v>
      </c>
      <c r="E20" s="249">
        <v>645063.73</v>
      </c>
      <c r="F20" s="95">
        <f t="shared" si="1"/>
        <v>99.999958143688062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134630</v>
      </c>
      <c r="E21" s="249">
        <v>134629.56</v>
      </c>
      <c r="F21" s="95">
        <f t="shared" si="1"/>
        <v>99.999673178340629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85586</v>
      </c>
      <c r="E22" s="249">
        <v>107055.32</v>
      </c>
      <c r="F22" s="95">
        <f t="shared" si="1"/>
        <v>125.0850840090669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77738</v>
      </c>
      <c r="E25" s="249">
        <v>77737.5</v>
      </c>
      <c r="F25" s="95">
        <f t="shared" si="1"/>
        <v>99.999356813913394</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1375093</v>
      </c>
      <c r="E26" s="249">
        <v>1680099.17</v>
      </c>
      <c r="F26" s="95">
        <f t="shared" si="1"/>
        <v>122.18076668268982</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831683</v>
      </c>
      <c r="E28" s="249">
        <v>1189805.22</v>
      </c>
      <c r="F28" s="95">
        <f t="shared" si="1"/>
        <v>143.05994230975023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327543.75</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v>330991.58</v>
      </c>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v>3447.83</v>
      </c>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277067</v>
      </c>
      <c r="E45" s="106">
        <f t="shared" si="9"/>
        <v>353044.31999999983</v>
      </c>
      <c r="F45" s="95">
        <f t="shared" si="1"/>
        <v>127.42200262030478</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46300</v>
      </c>
      <c r="E47" s="249">
        <v>46300</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1707728</v>
      </c>
      <c r="E49" s="249">
        <v>1971444.94</v>
      </c>
      <c r="F49" s="95">
        <f t="shared" si="1"/>
        <v>115.44256111043445</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1476961</v>
      </c>
      <c r="E50" s="249">
        <v>1664700.62</v>
      </c>
      <c r="F50" s="95">
        <f t="shared" si="1"/>
        <v>112.71121038402505</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222063</v>
      </c>
      <c r="E54" s="249">
        <v>230202.58</v>
      </c>
      <c r="F54" s="95">
        <f t="shared" si="1"/>
        <v>103.66543728581527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222063</v>
      </c>
      <c r="E55" s="249">
        <v>230202.58</v>
      </c>
      <c r="F55" s="95">
        <f t="shared" si="1"/>
        <v>103.66543728581527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158893</v>
      </c>
      <c r="E56" s="106">
        <f t="shared" si="11"/>
        <v>158892.98000000001</v>
      </c>
      <c r="F56" s="95">
        <f t="shared" si="1"/>
        <v>99.9999874129131</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158893</v>
      </c>
      <c r="E57" s="249">
        <v>158892.98000000001</v>
      </c>
      <c r="F57" s="95">
        <f t="shared" si="1"/>
        <v>99.9999874129131</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4585237</v>
      </c>
      <c r="E68" s="106">
        <f t="shared" si="13"/>
        <v>3824071.23</v>
      </c>
      <c r="F68" s="95">
        <f t="shared" si="1"/>
        <v>83.39964171971917</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1310926</v>
      </c>
      <c r="E69" s="106">
        <f t="shared" si="14"/>
        <v>1114862.6000000001</v>
      </c>
      <c r="F69" s="95">
        <f t="shared" si="1"/>
        <v>85.043900265918907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1310926</v>
      </c>
      <c r="E70" s="106">
        <f t="shared" si="15"/>
        <v>1114862.6000000001</v>
      </c>
      <c r="F70" s="95">
        <f t="shared" si="1"/>
        <v>85.043900265918907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1310926</v>
      </c>
      <c r="E72" s="249">
        <v>1114862.6000000001</v>
      </c>
      <c r="F72" s="95">
        <f t="shared" si="1"/>
        <v>85.043900265918907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124101</v>
      </c>
      <c r="E87" s="106">
        <f t="shared" si="17"/>
        <v>0</v>
      </c>
      <c r="F87" s="95">
        <f t="shared" si="1"/>
        <v>0</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248202</v>
      </c>
      <c r="E88" s="106">
        <f t="shared" si="18"/>
        <v>209406.62</v>
      </c>
      <c r="F88" s="95">
        <f t="shared" si="1"/>
        <v>84.369432961861719</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v>248202</v>
      </c>
      <c r="E89" s="249">
        <v>209406.62</v>
      </c>
      <c r="F89" s="95">
        <f t="shared" si="1"/>
        <v>84.369432961861719</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v>124101</v>
      </c>
      <c r="E117" s="249">
        <v>209406.62</v>
      </c>
      <c r="F117" s="95">
        <f t="shared" si="1"/>
        <v>168.73886592372344</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2618600</v>
      </c>
      <c r="E134" s="106">
        <f t="shared" si="23"/>
        <v>2593600</v>
      </c>
      <c r="F134" s="95">
        <f t="shared" si="1"/>
        <v>99.04529137707172</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5237200</v>
      </c>
      <c r="E135" s="106">
        <f t="shared" si="24"/>
        <v>5237200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5237200</v>
      </c>
      <c r="E139" s="249">
        <v>5237200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v>2618600</v>
      </c>
      <c r="E145" s="249">
        <v>2643600</v>
      </c>
      <c r="F145" s="95">
        <f t="shared" si="1"/>
        <v>100.95470862292828</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531610</v>
      </c>
      <c r="E146" s="106">
        <f t="shared" si="26"/>
        <v>115608.63</v>
      </c>
      <c r="F146" s="95">
        <f t="shared" si="1"/>
        <v>21.746887756061774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104299</v>
      </c>
      <c r="E147" s="249">
        <v>81500.240000000005</v>
      </c>
      <c r="F147" s="95">
        <f t="shared" si="1"/>
        <v>78.140960124258157</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203781</v>
      </c>
      <c r="E158" s="249">
        <v>33594.400000000001</v>
      </c>
      <c r="F158" s="95">
        <f t="shared" si="1"/>
        <v>16.485540850226467</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525851</v>
      </c>
      <c r="E159" s="249">
        <v>360859.62</v>
      </c>
      <c r="F159" s="95">
        <f t="shared" si="1"/>
        <v>68.623929592222893</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302321</v>
      </c>
      <c r="E163" s="249">
        <v>360345.63</v>
      </c>
      <c r="F163" s="95">
        <f t="shared" si="1"/>
        <v>119.19305307934283</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37726067</v>
      </c>
      <c r="E175" s="106">
        <f t="shared" si="30"/>
        <v>39004874.260000005</v>
      </c>
      <c r="F175" s="95">
        <f t="shared" si="1"/>
        <v>103.38971793693736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4390559</v>
      </c>
      <c r="E176" s="106">
        <f t="shared" si="31"/>
        <v>1123596.1000000001</v>
      </c>
      <c r="F176" s="95">
        <f t="shared" si="1"/>
        <v>25.591185541522165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253649</v>
      </c>
      <c r="E177" s="106">
        <f t="shared" si="32"/>
        <v>212473.31</v>
      </c>
      <c r="F177" s="95">
        <f t="shared" si="1"/>
        <v>83.766665746760282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43537</v>
      </c>
      <c r="E178" s="249">
        <v>47143.05</v>
      </c>
      <c r="F178" s="95">
        <f t="shared" si="1"/>
        <v>108.28272503847303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180006</v>
      </c>
      <c r="E179" s="249">
        <v>96028.01</v>
      </c>
      <c r="F179" s="95">
        <f t="shared" si="1"/>
        <v>53.347116207237534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268</v>
      </c>
      <c r="E180" s="106">
        <f t="shared" si="33"/>
        <v>174.8</v>
      </c>
      <c r="F180" s="95">
        <f t="shared" si="1"/>
        <v>65.223880597014926</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268</v>
      </c>
      <c r="E183" s="249">
        <v>174.8</v>
      </c>
      <c r="F183" s="95">
        <f t="shared" si="1"/>
        <v>65.223880597014926</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v>29838</v>
      </c>
      <c r="E186" s="249">
        <v>69127.45</v>
      </c>
      <c r="F186" s="95">
        <f t="shared" si="1"/>
        <v>231.67588310208461</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280157</v>
      </c>
      <c r="E189" s="249">
        <v>650726.98</v>
      </c>
      <c r="F189" s="95">
        <f t="shared" si="1"/>
        <v>232.27225448587757</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3856753</v>
      </c>
      <c r="E206" s="106">
        <f t="shared" si="37"/>
        <v>260395.81</v>
      </c>
      <c r="F206" s="95">
        <f t="shared" si="1"/>
        <v>6.7516849017813687</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3856753</v>
      </c>
      <c r="E207" s="106">
        <f t="shared" si="38"/>
        <v>260395.81</v>
      </c>
      <c r="F207" s="95">
        <f t="shared" si="1"/>
        <v>6.7516849017813687</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v>3600000</v>
      </c>
      <c r="E212" s="249"/>
      <c r="F212" s="95">
        <f t="shared" si="1"/>
        <v>0</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v>256753</v>
      </c>
      <c r="E217" s="249">
        <v>260395.81</v>
      </c>
      <c r="F217" s="95">
        <f t="shared" si="1"/>
        <v>101.41879939085425</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33335508</v>
      </c>
      <c r="E237" s="106">
        <f t="shared" si="41"/>
        <v>37881278.160000004</v>
      </c>
      <c r="F237" s="95">
        <f t="shared" si="1"/>
        <v>113.63642083990442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32026778</v>
      </c>
      <c r="E238" s="106">
        <f t="shared" si="42"/>
        <v>37514007.219999999</v>
      </c>
      <c r="F238" s="95">
        <f t="shared" si="1"/>
        <v>117.13325399139431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35883531</v>
      </c>
      <c r="E239" s="106">
        <f t="shared" si="43"/>
        <v>37774403.030000001</v>
      </c>
      <c r="F239" s="95">
        <f t="shared" si="1"/>
        <v>105.26947035953624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35759430</v>
      </c>
      <c r="E240" s="249">
        <v>37774403.030000001</v>
      </c>
      <c r="F240" s="95">
        <f t="shared" si="1"/>
        <v>105.63480186904546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124101</v>
      </c>
      <c r="E241" s="249"/>
      <c r="F241" s="95">
        <f t="shared" si="1"/>
        <v>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3856753</v>
      </c>
      <c r="E242" s="106">
        <f t="shared" si="44"/>
        <v>260395.81</v>
      </c>
      <c r="F242" s="95">
        <f t="shared" si="1"/>
        <v>6.7516849017813687</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v>256753</v>
      </c>
      <c r="E243" s="249">
        <v>260395.81</v>
      </c>
      <c r="F243" s="95">
        <f t="shared" si="1"/>
        <v>101.41879939085425</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v>3600000</v>
      </c>
      <c r="E244" s="249"/>
      <c r="F244" s="95">
        <f t="shared" si="1"/>
        <v>0</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777119</v>
      </c>
      <c r="E245" s="106">
        <f t="shared" si="45"/>
        <v>251662.31000000052</v>
      </c>
      <c r="F245" s="95">
        <f t="shared" si="1"/>
        <v>32.384011972426421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2373334</v>
      </c>
      <c r="E246" s="106">
        <f t="shared" si="46"/>
        <v>6829449.6600000001</v>
      </c>
      <c r="F246" s="95">
        <f t="shared" si="1"/>
        <v>287.75762956246365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2088222</v>
      </c>
      <c r="E247" s="249">
        <v>6829449.6600000001</v>
      </c>
      <c r="F247" s="95">
        <f t="shared" si="1"/>
        <v>327.04615026563266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v>285112</v>
      </c>
      <c r="E249" s="249"/>
      <c r="F249" s="95">
        <f t="shared" si="1"/>
        <v>0</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1596215</v>
      </c>
      <c r="E250" s="106">
        <f t="shared" si="47"/>
        <v>6577787.3499999996</v>
      </c>
      <c r="F250" s="95">
        <f t="shared" si="1"/>
        <v>412.08655162368473</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1596215</v>
      </c>
      <c r="E252" s="249">
        <v>3021584.62</v>
      </c>
      <c r="F252" s="95">
        <f t="shared" si="1"/>
        <v>189.29684409681653</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v>3556202.73</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531611</v>
      </c>
      <c r="E255" s="249">
        <v>115608.63</v>
      </c>
      <c r="F255" s="95">
        <f t="shared" si="1"/>
        <v>21.746846848541509</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3830400</v>
      </c>
      <c r="E259" s="106">
        <f t="shared" si="49"/>
        <v>3379766.23</v>
      </c>
      <c r="F259" s="95">
        <f t="shared" si="1"/>
        <v>88.23533390768587</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3830400</v>
      </c>
      <c r="E260" s="250">
        <v>3379766.23</v>
      </c>
      <c r="F260" s="99">
        <f t="shared" si="1"/>
        <v>88.23533390768587</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v>248202</v>
      </c>
      <c r="E262" s="249">
        <v>209406.62</v>
      </c>
      <c r="F262" s="95">
        <f t="shared" ref="F262:F322" si="50">IF(D262&gt;0,IF(E262/D262&gt;=100,"&gt;&gt;100",E262/D262*100),"-")</f>
        <v>84.369432961861719</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732554</v>
      </c>
      <c r="E264" s="249">
        <v>452157.72</v>
      </c>
      <c r="F264" s="95">
        <f t="shared" si="50"/>
        <v>61.723466119903783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101377</v>
      </c>
      <c r="E265" s="249">
        <v>23796.54</v>
      </c>
      <c r="F265" s="95">
        <f t="shared" si="50"/>
        <v>23.473312487053278</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58701</v>
      </c>
      <c r="E287" s="249">
        <v>81827.45</v>
      </c>
      <c r="F287" s="95">
        <f t="shared" si="50"/>
        <v>139.39702901143082</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194948</v>
      </c>
      <c r="E288" s="249">
        <v>130645.86</v>
      </c>
      <c r="F288" s="95">
        <f t="shared" si="50"/>
        <v>67.015747789154034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v>30700</v>
      </c>
      <c r="E289" s="249">
        <v>103261.47</v>
      </c>
      <c r="F289" s="95">
        <f t="shared" si="50"/>
        <v>336.35657980456028</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v>249457</v>
      </c>
      <c r="E290" s="249">
        <v>547465.51</v>
      </c>
      <c r="F290" s="95">
        <f t="shared" si="50"/>
        <v>219.46287736964689</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v>3856753</v>
      </c>
      <c r="E294" s="249">
        <v>260395.81</v>
      </c>
      <c r="F294" s="95">
        <f t="shared" si="50"/>
        <v>6.7516849017813687</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B129" sqref="B129"/>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1329588</v>
      </c>
      <c r="E5" s="81">
        <f t="shared" si="0"/>
        <v>1424762.35</v>
      </c>
      <c r="F5" s="82">
        <f t="shared" ref="F5:F141" si="1">IF(D5&gt;0,IF(E5/D5&gt;=100,"&gt;&gt;100",E5/D5*100),"-")</f>
        <v>107.15818358769783</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359630</v>
      </c>
      <c r="E6" s="83">
        <f t="shared" si="2"/>
        <v>344995.39</v>
      </c>
      <c r="F6" s="65">
        <f t="shared" si="1"/>
        <v>95.930648166170798</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v>279440</v>
      </c>
      <c r="E7" s="251">
        <v>329474.39</v>
      </c>
      <c r="F7" s="65">
        <f t="shared" si="1"/>
        <v>117.90523547094189</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v>80190</v>
      </c>
      <c r="E8" s="251">
        <v>15521</v>
      </c>
      <c r="F8" s="65">
        <f t="shared" si="1"/>
        <v>19.355281207133061</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969958</v>
      </c>
      <c r="E13" s="83">
        <f t="shared" si="4"/>
        <v>1079766.96</v>
      </c>
      <c r="F13" s="65">
        <f t="shared" si="1"/>
        <v>111.3210015279012</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v>649318</v>
      </c>
      <c r="E14" s="251">
        <v>827707.26</v>
      </c>
      <c r="F14" s="65">
        <f t="shared" si="1"/>
        <v>127.47332739890163</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v>320640</v>
      </c>
      <c r="E16" s="251">
        <v>252059.7</v>
      </c>
      <c r="F16" s="65">
        <f t="shared" si="1"/>
        <v>78.611433383233532</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344190</v>
      </c>
      <c r="E28" s="83">
        <f t="shared" si="6"/>
        <v>215742</v>
      </c>
      <c r="F28" s="65">
        <f t="shared" si="1"/>
        <v>62.681077311949792</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v>344190</v>
      </c>
      <c r="E30" s="251">
        <v>215742</v>
      </c>
      <c r="F30" s="65">
        <f t="shared" si="1"/>
        <v>62.681077311949792</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933639</v>
      </c>
      <c r="E35" s="83">
        <f t="shared" si="7"/>
        <v>1452491.9899999998</v>
      </c>
      <c r="F35" s="65">
        <f t="shared" si="1"/>
        <v>155.57319156547658</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11524</v>
      </c>
      <c r="E36" s="83">
        <f t="shared" si="8"/>
        <v>18498.240000000002</v>
      </c>
      <c r="F36" s="65">
        <f t="shared" si="1"/>
        <v>160.51926414439433</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v>11524</v>
      </c>
      <c r="E38" s="251">
        <v>18498.240000000002</v>
      </c>
      <c r="F38" s="65">
        <f t="shared" si="1"/>
        <v>160.51926414439433</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866215</v>
      </c>
      <c r="E54" s="83">
        <f t="shared" si="12"/>
        <v>1241487.5599999998</v>
      </c>
      <c r="F54" s="65">
        <f t="shared" si="1"/>
        <v>143.32325808257761</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v>841215</v>
      </c>
      <c r="E55" s="251">
        <v>1169704.92</v>
      </c>
      <c r="F55" s="65">
        <f t="shared" si="1"/>
        <v>139.04946060162976</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v>25000</v>
      </c>
      <c r="E59" s="251">
        <v>71782.64</v>
      </c>
      <c r="F59" s="65">
        <f t="shared" si="1"/>
        <v>287.13056</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55900</v>
      </c>
      <c r="E61" s="83">
        <f t="shared" si="13"/>
        <v>192506.19</v>
      </c>
      <c r="F61" s="65">
        <f t="shared" si="1"/>
        <v>344.37601073345257</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v>55900</v>
      </c>
      <c r="E64" s="251">
        <v>192506.19</v>
      </c>
      <c r="F64" s="65">
        <f t="shared" si="1"/>
        <v>344.37601073345257</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293012</v>
      </c>
      <c r="E75" s="83">
        <f t="shared" si="15"/>
        <v>215069.1</v>
      </c>
      <c r="F75" s="65">
        <f t="shared" si="1"/>
        <v>73.399417088719915</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v>119819</v>
      </c>
      <c r="E76" s="251"/>
      <c r="F76" s="65">
        <f t="shared" si="1"/>
        <v>0</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v>173193</v>
      </c>
      <c r="E81" s="251">
        <v>215069.1</v>
      </c>
      <c r="F81" s="65">
        <f t="shared" si="1"/>
        <v>124.17886404184928</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2224665</v>
      </c>
      <c r="E82" s="83">
        <f t="shared" si="16"/>
        <v>2776192.6599999997</v>
      </c>
      <c r="F82" s="65">
        <f t="shared" si="1"/>
        <v>124.7914926517026</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v>1432001</v>
      </c>
      <c r="E84" s="251">
        <v>2182433.0699999998</v>
      </c>
      <c r="F84" s="65">
        <f t="shared" si="1"/>
        <v>152.40443756673355</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v>110087</v>
      </c>
      <c r="E86" s="312">
        <v>68109.570000000007</v>
      </c>
      <c r="F86" s="65">
        <f t="shared" si="1"/>
        <v>61.868858266643656</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v>534357</v>
      </c>
      <c r="E87" s="251">
        <v>525650.02</v>
      </c>
      <c r="F87" s="65">
        <f t="shared" si="1"/>
        <v>98.370568739625384</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v>148220</v>
      </c>
      <c r="E88" s="251"/>
      <c r="F88" s="65">
        <f t="shared" si="1"/>
        <v>0</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291084</v>
      </c>
      <c r="E107" s="83">
        <f t="shared" si="21"/>
        <v>465466.12</v>
      </c>
      <c r="F107" s="65">
        <f t="shared" si="1"/>
        <v>159.90783416470848</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v>220000</v>
      </c>
      <c r="E108" s="251">
        <v>335918.75</v>
      </c>
      <c r="F108" s="65">
        <f t="shared" si="1"/>
        <v>152.69034090909091</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48000</v>
      </c>
      <c r="E109" s="251">
        <v>70000</v>
      </c>
      <c r="F109" s="65">
        <f t="shared" si="1"/>
        <v>145.83333333333331</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v>19500</v>
      </c>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v>23084</v>
      </c>
      <c r="E113" s="251">
        <v>40047.370000000003</v>
      </c>
      <c r="F113" s="65">
        <f t="shared" si="1"/>
        <v>173.48540114364931</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133551</v>
      </c>
      <c r="E114" s="83">
        <f t="shared" si="22"/>
        <v>1392014.2899999998</v>
      </c>
      <c r="F114" s="65">
        <f t="shared" si="1"/>
        <v>1042.3091478161898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46551</v>
      </c>
      <c r="E115" s="83">
        <f t="shared" si="23"/>
        <v>1308014.2899999998</v>
      </c>
      <c r="F115" s="65">
        <f t="shared" si="1"/>
        <v>2809.8521836265595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v>1216311.6399999999</v>
      </c>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v>46551</v>
      </c>
      <c r="E117" s="251">
        <v>91702.65</v>
      </c>
      <c r="F117" s="65">
        <f t="shared" si="1"/>
        <v>196.99394212798865</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87000</v>
      </c>
      <c r="E122" s="83">
        <f t="shared" si="25"/>
        <v>84000</v>
      </c>
      <c r="F122" s="65">
        <f t="shared" si="1"/>
        <v>96.551724137931032</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v>87000</v>
      </c>
      <c r="E123" s="251">
        <v>84000</v>
      </c>
      <c r="F123" s="65">
        <f t="shared" si="1"/>
        <v>96.551724137931032</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512481</v>
      </c>
      <c r="E129" s="83">
        <f t="shared" si="26"/>
        <v>644324.16999999993</v>
      </c>
      <c r="F129" s="65">
        <f t="shared" si="1"/>
        <v>125.72645034645184</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v>359956</v>
      </c>
      <c r="E133" s="251"/>
      <c r="F133" s="65">
        <f t="shared" si="1"/>
        <v>0</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v>466121.58</v>
      </c>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v>126559</v>
      </c>
      <c r="E137" s="251">
        <v>109287.88</v>
      </c>
      <c r="F137" s="65">
        <f t="shared" si="1"/>
        <v>86.353305572894854</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v>25966</v>
      </c>
      <c r="E140" s="251">
        <v>68914.710000000006</v>
      </c>
      <c r="F140" s="65">
        <f t="shared" si="1"/>
        <v>265.40364322575681</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6062210</v>
      </c>
      <c r="E141" s="108">
        <f t="shared" si="28"/>
        <v>8586062.6799999997</v>
      </c>
      <c r="F141" s="84">
        <f t="shared" si="1"/>
        <v>141.63255116533409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B36" sqref="B3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32000</v>
      </c>
      <c r="E5" s="109">
        <f t="shared" si="0"/>
        <v>44089.7</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32000</v>
      </c>
      <c r="E22" s="110">
        <f t="shared" si="3"/>
        <v>44089.7</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32000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v>32000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44089.7</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v>0</v>
      </c>
      <c r="E36" s="252">
        <v>44089.7</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D42" sqref="D4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4390559.13</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7793714.4029999999</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3959303.9699999997</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586993.04</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2919162.69</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5845.65</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268346.76</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v>5855.83</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173100</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3574014.62</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260395.81299999999</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v>260395.81299999999</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11060677.43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4000480.25</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583387.05000000005</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3003141.07</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5938.53</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229057.77</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v>5855.83</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173100</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3203444.64</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3856752.54</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3856752.54</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1123596.1030000001</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185088.91999999998</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81827.45</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12700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v>12700</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69127.45</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v>69127.45</v>
      </c>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103261.47</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v>66026.66</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v>6534.81</v>
      </c>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v>30700</v>
      </c>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938507.17999999993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130645.86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v>547465.51</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260395.81</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7</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36887</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SUM(E20:E274)</f>
        <v>0</v>
      </c>
      <c r="F19" s="73">
        <f>SUM(F20:F274)</f>
        <v>7</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Provjera</v>
      </c>
      <c r="C227" s="121" t="s">
        <v>3230</v>
      </c>
      <c r="D227" s="125"/>
      <c r="E227" s="73">
        <f t="shared" si="20"/>
        <v>0</v>
      </c>
      <c r="F227" s="73">
        <f t="shared" si="21"/>
        <v>1</v>
      </c>
      <c r="G227" s="73"/>
      <c r="H227" s="73"/>
      <c r="I227" s="73"/>
      <c r="J227" s="73"/>
      <c r="K227" s="73"/>
      <c r="L227" s="73">
        <f>IF(AND('PR-RAS'!D428&gt;0,SUM('PR-RAS'!D846:D846)=0),1,0)</f>
        <v>1</v>
      </c>
      <c r="M227" s="73">
        <f>IF(AND('PR-RAS'!E428&gt;0,SUM('PR-RAS'!E846:E846)=0),1,0)</f>
        <v>1</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3297</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3299</v>
      </c>
      <c r="B1" s="378"/>
      <c r="C1" s="378"/>
    </row>
    <row r="2" spans="1:17" ht="33" customHeight="1" x14ac:dyDescent="0.2">
      <c r="A2" s="379" t="s">
        <v>3300</v>
      </c>
      <c r="B2" s="380"/>
      <c r="C2" s="377"/>
      <c r="D2" s="4"/>
      <c r="E2" s="4"/>
      <c r="F2" s="4"/>
      <c r="G2" s="4"/>
      <c r="H2" s="4"/>
      <c r="I2" s="4"/>
      <c r="J2" s="4"/>
      <c r="K2" s="4"/>
      <c r="L2" s="4"/>
      <c r="M2" s="4"/>
      <c r="N2" s="4"/>
      <c r="O2" s="4"/>
      <c r="P2" s="4"/>
      <c r="Q2" s="4"/>
    </row>
    <row r="3" spans="1:17" ht="18.75" customHeight="1" x14ac:dyDescent="0.2">
      <c r="A3" s="42" t="s">
        <v>3301</v>
      </c>
      <c r="B3" s="381" t="s">
        <v>3302</v>
      </c>
      <c r="C3" s="377"/>
      <c r="D3" s="4"/>
      <c r="E3" s="4"/>
      <c r="F3" s="4"/>
      <c r="G3" s="4"/>
      <c r="H3" s="4"/>
      <c r="I3" s="4"/>
      <c r="J3" s="4"/>
      <c r="K3" s="4"/>
      <c r="L3" s="4"/>
      <c r="M3" s="4"/>
      <c r="N3" s="4"/>
      <c r="O3" s="4"/>
      <c r="P3" s="4"/>
      <c r="Q3" s="4"/>
    </row>
    <row r="4" spans="1:17" ht="37.5" hidden="1" customHeight="1" x14ac:dyDescent="0.2">
      <c r="A4" s="43" t="s">
        <v>3303</v>
      </c>
      <c r="B4" s="376" t="s">
        <v>3304</v>
      </c>
      <c r="C4" s="377"/>
      <c r="D4" s="4"/>
      <c r="E4" s="4"/>
      <c r="F4" s="4"/>
      <c r="G4" s="4"/>
      <c r="H4" s="4"/>
      <c r="I4" s="4"/>
      <c r="J4" s="4"/>
      <c r="K4" s="4"/>
      <c r="L4" s="4"/>
      <c r="M4" s="4"/>
      <c r="N4" s="4"/>
      <c r="O4" s="4"/>
      <c r="P4" s="4"/>
      <c r="Q4" s="4"/>
    </row>
    <row r="5" spans="1:17" ht="48" hidden="1" customHeight="1" x14ac:dyDescent="0.2">
      <c r="A5" s="43" t="s">
        <v>3303</v>
      </c>
      <c r="B5" s="376" t="s">
        <v>3305</v>
      </c>
      <c r="C5" s="377"/>
      <c r="D5" s="4"/>
      <c r="E5" s="4"/>
      <c r="F5" s="4"/>
      <c r="G5" s="4"/>
      <c r="H5" s="4"/>
      <c r="I5" s="4"/>
      <c r="J5" s="4"/>
      <c r="K5" s="4"/>
      <c r="L5" s="4"/>
      <c r="M5" s="4"/>
      <c r="N5" s="4"/>
      <c r="O5" s="4"/>
      <c r="P5" s="4"/>
      <c r="Q5" s="4"/>
    </row>
    <row r="6" spans="1:17" ht="59.25" hidden="1" customHeight="1" x14ac:dyDescent="0.2">
      <c r="A6" s="43" t="s">
        <v>3303</v>
      </c>
      <c r="B6" s="376" t="s">
        <v>3306</v>
      </c>
      <c r="C6" s="377"/>
      <c r="D6" s="4"/>
      <c r="E6" s="4"/>
      <c r="F6" s="4"/>
      <c r="G6" s="4"/>
      <c r="H6" s="4"/>
      <c r="I6" s="4"/>
      <c r="J6" s="4"/>
      <c r="K6" s="4"/>
      <c r="L6" s="4"/>
      <c r="M6" s="4"/>
      <c r="N6" s="4"/>
      <c r="O6" s="4"/>
      <c r="P6" s="4"/>
      <c r="Q6" s="4"/>
    </row>
    <row r="7" spans="1:17" ht="48" hidden="1" customHeight="1" x14ac:dyDescent="0.2">
      <c r="A7" s="43" t="s">
        <v>3307</v>
      </c>
      <c r="B7" s="376" t="s">
        <v>3308</v>
      </c>
      <c r="C7" s="377"/>
      <c r="D7" s="4"/>
      <c r="E7" s="4"/>
      <c r="F7" s="4"/>
      <c r="G7" s="4"/>
      <c r="H7" s="4"/>
      <c r="I7" s="4"/>
      <c r="J7" s="4"/>
      <c r="K7" s="4"/>
      <c r="L7" s="4"/>
      <c r="M7" s="4"/>
      <c r="N7" s="4"/>
      <c r="O7" s="4"/>
      <c r="P7" s="4"/>
      <c r="Q7" s="4"/>
    </row>
    <row r="8" spans="1:17" ht="41.25" hidden="1" customHeight="1" x14ac:dyDescent="0.2">
      <c r="A8" s="43" t="s">
        <v>3309</v>
      </c>
      <c r="B8" s="376" t="s">
        <v>3310</v>
      </c>
      <c r="C8" s="377"/>
      <c r="D8" s="4"/>
      <c r="E8" s="4"/>
      <c r="F8" s="4"/>
      <c r="G8" s="4"/>
      <c r="H8" s="4"/>
      <c r="I8" s="4"/>
      <c r="J8" s="4"/>
      <c r="K8" s="4"/>
      <c r="L8" s="4"/>
      <c r="M8" s="4"/>
      <c r="N8" s="4"/>
      <c r="O8" s="4"/>
      <c r="P8" s="4"/>
      <c r="Q8" s="4"/>
    </row>
    <row r="9" spans="1:17" ht="59.25" hidden="1" customHeight="1" x14ac:dyDescent="0.2">
      <c r="A9" s="43" t="s">
        <v>3311</v>
      </c>
      <c r="B9" s="376" t="s">
        <v>3312</v>
      </c>
      <c r="C9" s="377"/>
      <c r="D9" s="4"/>
      <c r="E9" s="4"/>
      <c r="F9" s="4"/>
      <c r="G9" s="4"/>
      <c r="H9" s="4"/>
      <c r="I9" s="4"/>
      <c r="J9" s="4"/>
      <c r="K9" s="4"/>
      <c r="L9" s="4"/>
      <c r="M9" s="4"/>
      <c r="N9" s="4"/>
      <c r="O9" s="4"/>
      <c r="P9" s="4"/>
      <c r="Q9" s="4"/>
    </row>
    <row r="10" spans="1:17" ht="61.5" hidden="1" customHeight="1" x14ac:dyDescent="0.2">
      <c r="A10" s="43" t="s">
        <v>3311</v>
      </c>
      <c r="B10" s="376" t="s">
        <v>3313</v>
      </c>
      <c r="C10" s="377"/>
      <c r="D10" s="4"/>
      <c r="E10" s="4"/>
      <c r="F10" s="4"/>
      <c r="G10" s="4"/>
      <c r="H10" s="4"/>
      <c r="I10" s="4"/>
      <c r="J10" s="4"/>
      <c r="K10" s="4"/>
      <c r="L10" s="4"/>
      <c r="M10" s="4"/>
      <c r="N10" s="4"/>
      <c r="O10" s="4"/>
      <c r="P10" s="4"/>
      <c r="Q10" s="4"/>
    </row>
    <row r="11" spans="1:17" ht="43.5" hidden="1" customHeight="1" x14ac:dyDescent="0.2">
      <c r="A11" s="43" t="s">
        <v>3311</v>
      </c>
      <c r="B11" s="376" t="s">
        <v>3314</v>
      </c>
      <c r="C11" s="377"/>
      <c r="D11" s="4"/>
      <c r="E11" s="4"/>
      <c r="F11" s="4"/>
      <c r="G11" s="4"/>
      <c r="H11" s="4"/>
      <c r="I11" s="4"/>
      <c r="J11" s="4"/>
      <c r="K11" s="4"/>
      <c r="L11" s="4"/>
      <c r="M11" s="4"/>
      <c r="N11" s="4"/>
      <c r="O11" s="4"/>
      <c r="P11" s="4"/>
      <c r="Q11" s="4"/>
    </row>
    <row r="12" spans="1:17" ht="27.75" hidden="1" customHeight="1" x14ac:dyDescent="0.2">
      <c r="A12" s="43" t="s">
        <v>3315</v>
      </c>
      <c r="B12" s="376" t="s">
        <v>3316</v>
      </c>
      <c r="C12" s="377"/>
      <c r="D12" s="4"/>
      <c r="E12" s="4"/>
      <c r="F12" s="4"/>
      <c r="G12" s="4"/>
      <c r="H12" s="4"/>
      <c r="I12" s="4"/>
      <c r="J12" s="4"/>
      <c r="K12" s="4"/>
      <c r="L12" s="4"/>
      <c r="M12" s="4"/>
      <c r="N12" s="4"/>
      <c r="O12" s="4"/>
      <c r="P12" s="4"/>
      <c r="Q12" s="4"/>
    </row>
    <row r="13" spans="1:17" ht="27.75" hidden="1" customHeight="1" x14ac:dyDescent="0.2">
      <c r="A13" s="43" t="s">
        <v>3317</v>
      </c>
      <c r="B13" s="376" t="s">
        <v>3318</v>
      </c>
      <c r="C13" s="377"/>
      <c r="D13" s="4"/>
      <c r="E13" s="4"/>
      <c r="F13" s="4"/>
      <c r="G13" s="4"/>
      <c r="H13" s="4"/>
      <c r="I13" s="4"/>
      <c r="J13" s="4"/>
      <c r="K13" s="4"/>
      <c r="L13" s="4"/>
      <c r="M13" s="4"/>
      <c r="N13" s="4"/>
      <c r="O13" s="4"/>
      <c r="P13" s="4"/>
      <c r="Q13" s="4"/>
    </row>
    <row r="14" spans="1:17" ht="45.75" hidden="1" customHeight="1" x14ac:dyDescent="0.2">
      <c r="A14" s="43" t="s">
        <v>3319</v>
      </c>
      <c r="B14" s="376" t="s">
        <v>3320</v>
      </c>
      <c r="C14" s="377"/>
      <c r="D14" s="4"/>
      <c r="E14" s="4"/>
      <c r="F14" s="4"/>
      <c r="G14" s="4"/>
      <c r="H14" s="4"/>
      <c r="I14" s="4"/>
      <c r="J14" s="4"/>
      <c r="K14" s="4"/>
      <c r="L14" s="4"/>
      <c r="M14" s="4"/>
      <c r="N14" s="4"/>
      <c r="O14" s="4"/>
      <c r="P14" s="4"/>
      <c r="Q14" s="4"/>
    </row>
    <row r="15" spans="1:17" ht="45.75" hidden="1" customHeight="1" x14ac:dyDescent="0.2">
      <c r="A15" s="43" t="s">
        <v>3321</v>
      </c>
      <c r="B15" s="376" t="s">
        <v>3322</v>
      </c>
      <c r="C15" s="377"/>
      <c r="D15" s="4"/>
      <c r="E15" s="4"/>
      <c r="F15" s="4"/>
      <c r="G15" s="4"/>
      <c r="H15" s="4"/>
      <c r="I15" s="4"/>
      <c r="J15" s="4"/>
      <c r="K15" s="4"/>
      <c r="L15" s="4"/>
      <c r="M15" s="4"/>
      <c r="N15" s="4"/>
      <c r="O15" s="4"/>
      <c r="P15" s="4"/>
      <c r="Q15" s="4"/>
    </row>
    <row r="16" spans="1:17" ht="51" hidden="1" customHeight="1" x14ac:dyDescent="0.2">
      <c r="A16" s="43" t="s">
        <v>3323</v>
      </c>
      <c r="B16" s="376" t="s">
        <v>3324</v>
      </c>
      <c r="C16" s="377"/>
      <c r="D16" s="4"/>
      <c r="E16" s="4"/>
      <c r="F16" s="4"/>
      <c r="G16" s="4"/>
      <c r="H16" s="4"/>
      <c r="I16" s="4"/>
      <c r="J16" s="4"/>
      <c r="K16" s="4"/>
      <c r="L16" s="4"/>
      <c r="M16" s="4"/>
      <c r="N16" s="4"/>
      <c r="O16" s="4"/>
      <c r="P16" s="4"/>
      <c r="Q16" s="4"/>
    </row>
    <row r="17" spans="1:17" ht="27.75" hidden="1" customHeight="1" x14ac:dyDescent="0.2">
      <c r="A17" s="43" t="s">
        <v>3325</v>
      </c>
      <c r="B17" s="376" t="s">
        <v>3326</v>
      </c>
      <c r="C17" s="377"/>
      <c r="D17" s="4"/>
      <c r="E17" s="4"/>
      <c r="F17" s="4"/>
      <c r="G17" s="4"/>
      <c r="H17" s="4"/>
      <c r="I17" s="4"/>
      <c r="J17" s="4"/>
      <c r="K17" s="4"/>
      <c r="L17" s="4"/>
      <c r="M17" s="4"/>
      <c r="N17" s="4"/>
      <c r="O17" s="4"/>
      <c r="P17" s="4"/>
      <c r="Q17" s="4"/>
    </row>
    <row r="18" spans="1:17" ht="27.75" hidden="1" customHeight="1" x14ac:dyDescent="0.2">
      <c r="A18" s="43" t="s">
        <v>3327</v>
      </c>
      <c r="B18" s="376" t="s">
        <v>3328</v>
      </c>
      <c r="C18" s="377"/>
      <c r="D18" s="4"/>
      <c r="E18" s="4"/>
      <c r="F18" s="4"/>
      <c r="G18" s="4"/>
      <c r="H18" s="4"/>
      <c r="I18" s="4"/>
      <c r="J18" s="4"/>
      <c r="K18" s="4"/>
      <c r="L18" s="4"/>
      <c r="M18" s="4"/>
      <c r="N18" s="4"/>
      <c r="O18" s="4"/>
      <c r="P18" s="4"/>
      <c r="Q18" s="4"/>
    </row>
    <row r="19" spans="1:17" ht="45" hidden="1" customHeight="1" x14ac:dyDescent="0.2">
      <c r="A19" s="43" t="s">
        <v>3327</v>
      </c>
      <c r="B19" s="376" t="s">
        <v>3329</v>
      </c>
      <c r="C19" s="377"/>
      <c r="D19" s="4"/>
      <c r="E19" s="4"/>
      <c r="F19" s="4"/>
      <c r="G19" s="4"/>
      <c r="H19" s="4"/>
      <c r="I19" s="4"/>
      <c r="J19" s="4"/>
      <c r="K19" s="4"/>
      <c r="L19" s="4"/>
      <c r="M19" s="4"/>
      <c r="N19" s="4"/>
      <c r="O19" s="4"/>
      <c r="P19" s="4"/>
      <c r="Q19" s="4"/>
    </row>
    <row r="20" spans="1:17" ht="45" hidden="1" customHeight="1" x14ac:dyDescent="0.2">
      <c r="A20" s="43" t="s">
        <v>3330</v>
      </c>
      <c r="B20" s="376" t="s">
        <v>3331</v>
      </c>
      <c r="C20" s="377"/>
      <c r="D20" s="4"/>
      <c r="E20" s="4"/>
      <c r="F20" s="4"/>
      <c r="G20" s="4"/>
      <c r="H20" s="4"/>
      <c r="I20" s="4"/>
      <c r="J20" s="4"/>
      <c r="K20" s="4"/>
      <c r="L20" s="4"/>
      <c r="M20" s="4"/>
      <c r="N20" s="4"/>
      <c r="O20" s="4"/>
      <c r="P20" s="4"/>
      <c r="Q20" s="4"/>
    </row>
    <row r="21" spans="1:17" ht="30" hidden="1" customHeight="1" x14ac:dyDescent="0.2">
      <c r="A21" s="43" t="s">
        <v>3332</v>
      </c>
      <c r="B21" s="376" t="s">
        <v>3333</v>
      </c>
      <c r="C21" s="377"/>
      <c r="D21" s="4"/>
      <c r="E21" s="4"/>
      <c r="F21" s="4"/>
      <c r="G21" s="4"/>
      <c r="H21" s="4"/>
      <c r="I21" s="4"/>
      <c r="J21" s="4"/>
      <c r="K21" s="4"/>
      <c r="L21" s="4"/>
      <c r="M21" s="4"/>
      <c r="N21" s="4"/>
      <c r="O21" s="4"/>
      <c r="P21" s="4"/>
      <c r="Q21" s="4"/>
    </row>
    <row r="22" spans="1:17" ht="30" hidden="1" customHeight="1" x14ac:dyDescent="0.2">
      <c r="A22" s="43" t="s">
        <v>3334</v>
      </c>
      <c r="B22" s="376" t="s">
        <v>3335</v>
      </c>
      <c r="C22" s="377"/>
      <c r="D22" s="4"/>
      <c r="E22" s="4"/>
      <c r="F22" s="4"/>
      <c r="G22" s="4"/>
      <c r="H22" s="4"/>
      <c r="I22" s="4"/>
      <c r="J22" s="4"/>
      <c r="K22" s="4"/>
      <c r="L22" s="4"/>
      <c r="M22" s="4"/>
      <c r="N22" s="4"/>
      <c r="O22" s="4"/>
      <c r="P22" s="4"/>
      <c r="Q22" s="4"/>
    </row>
    <row r="23" spans="1:17" ht="30" hidden="1" customHeight="1" x14ac:dyDescent="0.2">
      <c r="A23" s="43" t="s">
        <v>3336</v>
      </c>
      <c r="B23" s="376" t="s">
        <v>3337</v>
      </c>
      <c r="C23" s="377"/>
      <c r="D23" s="4"/>
      <c r="E23" s="4"/>
      <c r="F23" s="4"/>
      <c r="G23" s="4"/>
      <c r="H23" s="4"/>
      <c r="I23" s="4"/>
      <c r="J23" s="4"/>
      <c r="K23" s="4"/>
      <c r="L23" s="4"/>
      <c r="M23" s="4"/>
      <c r="N23" s="4"/>
      <c r="O23" s="4"/>
      <c r="P23" s="4"/>
      <c r="Q23" s="4"/>
    </row>
    <row r="24" spans="1:17" ht="30" hidden="1" customHeight="1" x14ac:dyDescent="0.2">
      <c r="A24" s="43" t="s">
        <v>3338</v>
      </c>
      <c r="B24" s="376" t="s">
        <v>3339</v>
      </c>
      <c r="C24" s="377"/>
      <c r="D24" s="4"/>
      <c r="E24" s="4"/>
      <c r="F24" s="4"/>
      <c r="G24" s="4"/>
      <c r="H24" s="4"/>
      <c r="I24" s="4"/>
      <c r="J24" s="4"/>
      <c r="K24" s="4"/>
      <c r="L24" s="4"/>
      <c r="M24" s="4"/>
      <c r="N24" s="4"/>
      <c r="O24" s="4"/>
      <c r="P24" s="4"/>
      <c r="Q24" s="4"/>
    </row>
    <row r="25" spans="1:17" ht="30" hidden="1" customHeight="1" x14ac:dyDescent="0.2">
      <c r="A25" s="43" t="s">
        <v>3340</v>
      </c>
      <c r="B25" s="376" t="s">
        <v>3341</v>
      </c>
      <c r="C25" s="377"/>
      <c r="D25" s="4"/>
      <c r="E25" s="4"/>
      <c r="F25" s="4"/>
      <c r="G25" s="4"/>
      <c r="H25" s="4"/>
      <c r="I25" s="4"/>
      <c r="J25" s="4"/>
      <c r="K25" s="4"/>
      <c r="L25" s="4"/>
      <c r="M25" s="4"/>
      <c r="N25" s="4"/>
      <c r="O25" s="4"/>
      <c r="P25" s="4"/>
      <c r="Q25" s="4"/>
    </row>
    <row r="26" spans="1:17" ht="30" hidden="1" customHeight="1" x14ac:dyDescent="0.2">
      <c r="A26" s="43" t="s">
        <v>3342</v>
      </c>
      <c r="B26" s="376" t="s">
        <v>3343</v>
      </c>
      <c r="C26" s="377"/>
      <c r="D26" s="4"/>
      <c r="E26" s="4"/>
      <c r="F26" s="4"/>
      <c r="G26" s="4"/>
      <c r="H26" s="4"/>
      <c r="I26" s="4"/>
      <c r="J26" s="4"/>
      <c r="K26" s="4"/>
      <c r="L26" s="4"/>
      <c r="M26" s="4"/>
      <c r="N26" s="4"/>
      <c r="O26" s="4"/>
      <c r="P26" s="4"/>
      <c r="Q26" s="4"/>
    </row>
    <row r="27" spans="1:17" ht="70.5" hidden="1" customHeight="1" x14ac:dyDescent="0.2">
      <c r="A27" s="43" t="s">
        <v>3344</v>
      </c>
      <c r="B27" s="376" t="s">
        <v>3345</v>
      </c>
      <c r="C27" s="377"/>
      <c r="D27" s="4"/>
      <c r="E27" s="4"/>
      <c r="F27" s="4"/>
      <c r="G27" s="4"/>
      <c r="H27" s="4"/>
      <c r="I27" s="4"/>
      <c r="J27" s="4"/>
      <c r="K27" s="4"/>
      <c r="L27" s="4"/>
      <c r="M27" s="4"/>
      <c r="N27" s="4"/>
      <c r="O27" s="4"/>
      <c r="P27" s="4"/>
      <c r="Q27" s="4"/>
    </row>
    <row r="28" spans="1:17" ht="48" hidden="1" customHeight="1" x14ac:dyDescent="0.2">
      <c r="A28" s="43" t="s">
        <v>3346</v>
      </c>
      <c r="B28" s="376" t="s">
        <v>3347</v>
      </c>
      <c r="C28" s="377"/>
      <c r="D28" s="4"/>
      <c r="E28" s="4"/>
      <c r="F28" s="4"/>
      <c r="G28" s="4"/>
      <c r="H28" s="4"/>
      <c r="I28" s="4"/>
      <c r="J28" s="4"/>
      <c r="K28" s="4"/>
      <c r="L28" s="4"/>
      <c r="M28" s="4"/>
      <c r="N28" s="4"/>
      <c r="O28" s="4"/>
      <c r="P28" s="4"/>
      <c r="Q28" s="4"/>
    </row>
    <row r="29" spans="1:17" ht="100.5" hidden="1" customHeight="1" x14ac:dyDescent="0.2">
      <c r="A29" s="43" t="s">
        <v>3348</v>
      </c>
      <c r="B29" s="376" t="s">
        <v>3349</v>
      </c>
      <c r="C29" s="377"/>
      <c r="D29" s="4"/>
      <c r="E29" s="4"/>
      <c r="F29" s="4"/>
      <c r="G29" s="4"/>
      <c r="H29" s="4"/>
      <c r="I29" s="4"/>
      <c r="J29" s="4"/>
      <c r="K29" s="4"/>
      <c r="L29" s="4"/>
      <c r="M29" s="4"/>
      <c r="N29" s="4"/>
      <c r="O29" s="4"/>
      <c r="P29" s="4"/>
      <c r="Q29" s="4"/>
    </row>
    <row r="30" spans="1:17" ht="45" hidden="1" customHeight="1" x14ac:dyDescent="0.2">
      <c r="A30" s="43" t="s">
        <v>3350</v>
      </c>
      <c r="B30" s="376" t="s">
        <v>3351</v>
      </c>
      <c r="C30" s="377"/>
      <c r="D30" s="4"/>
      <c r="E30" s="4"/>
      <c r="F30" s="4"/>
      <c r="G30" s="4"/>
      <c r="H30" s="4"/>
      <c r="I30" s="4"/>
      <c r="J30" s="4"/>
      <c r="K30" s="4"/>
      <c r="L30" s="4"/>
      <c r="M30" s="4"/>
      <c r="N30" s="4"/>
      <c r="O30" s="4"/>
      <c r="P30" s="4"/>
      <c r="Q30" s="4"/>
    </row>
    <row r="31" spans="1:17" ht="45" hidden="1" customHeight="1" x14ac:dyDescent="0.2">
      <c r="A31" s="43" t="s">
        <v>3352</v>
      </c>
      <c r="B31" s="376" t="s">
        <v>3353</v>
      </c>
      <c r="C31" s="377"/>
      <c r="D31" s="4"/>
      <c r="E31" s="4"/>
      <c r="F31" s="4"/>
      <c r="G31" s="4"/>
      <c r="H31" s="4"/>
      <c r="I31" s="4"/>
      <c r="J31" s="4"/>
      <c r="K31" s="4"/>
      <c r="L31" s="4"/>
      <c r="M31" s="4"/>
      <c r="N31" s="4"/>
      <c r="O31" s="4"/>
      <c r="P31" s="4"/>
      <c r="Q31" s="4"/>
    </row>
    <row r="32" spans="1:17" ht="45" hidden="1" customHeight="1" x14ac:dyDescent="0.2">
      <c r="A32" s="43" t="s">
        <v>3354</v>
      </c>
      <c r="B32" s="376" t="s">
        <v>3355</v>
      </c>
      <c r="C32" s="377"/>
      <c r="D32" s="4"/>
      <c r="E32" s="4"/>
      <c r="F32" s="4"/>
      <c r="G32" s="4"/>
      <c r="H32" s="4"/>
      <c r="I32" s="4"/>
      <c r="J32" s="4"/>
      <c r="K32" s="4"/>
      <c r="L32" s="4"/>
      <c r="M32" s="4"/>
      <c r="N32" s="4"/>
      <c r="O32" s="4"/>
      <c r="P32" s="4"/>
      <c r="Q32" s="4"/>
    </row>
    <row r="33" spans="1:17" ht="72" hidden="1" customHeight="1" x14ac:dyDescent="0.2">
      <c r="A33" s="43" t="s">
        <v>3356</v>
      </c>
      <c r="B33" s="376" t="s">
        <v>3357</v>
      </c>
      <c r="C33" s="377"/>
      <c r="D33" s="4"/>
      <c r="E33" s="4"/>
      <c r="F33" s="4"/>
      <c r="G33" s="4"/>
      <c r="H33" s="4"/>
      <c r="I33" s="4"/>
      <c r="J33" s="4"/>
      <c r="K33" s="4"/>
      <c r="L33" s="4"/>
      <c r="M33" s="4"/>
      <c r="N33" s="4"/>
      <c r="O33" s="4"/>
      <c r="P33" s="4"/>
      <c r="Q33" s="4"/>
    </row>
    <row r="34" spans="1:17" ht="79.5" hidden="1" customHeight="1" x14ac:dyDescent="0.2">
      <c r="A34" s="43" t="s">
        <v>3358</v>
      </c>
      <c r="B34" s="376" t="s">
        <v>3359</v>
      </c>
      <c r="C34" s="377"/>
      <c r="D34" s="4"/>
      <c r="E34" s="4"/>
      <c r="F34" s="4"/>
      <c r="G34" s="4"/>
      <c r="H34" s="4"/>
      <c r="I34" s="4"/>
      <c r="J34" s="4"/>
      <c r="K34" s="4"/>
      <c r="L34" s="4"/>
      <c r="M34" s="4"/>
      <c r="N34" s="4"/>
      <c r="O34" s="4"/>
      <c r="P34" s="4"/>
      <c r="Q34" s="4"/>
    </row>
    <row r="35" spans="1:17" ht="70.5" hidden="1" customHeight="1" x14ac:dyDescent="0.2">
      <c r="A35" s="43" t="s">
        <v>3360</v>
      </c>
      <c r="B35" s="376" t="s">
        <v>3361</v>
      </c>
      <c r="C35" s="377"/>
      <c r="D35" s="4"/>
      <c r="E35" s="4"/>
      <c r="F35" s="4"/>
      <c r="G35" s="4"/>
      <c r="H35" s="4"/>
      <c r="I35" s="4"/>
      <c r="J35" s="4"/>
      <c r="K35" s="4"/>
      <c r="L35" s="4"/>
      <c r="M35" s="4"/>
      <c r="N35" s="4"/>
      <c r="O35" s="4"/>
      <c r="P35" s="4"/>
      <c r="Q35" s="4"/>
    </row>
    <row r="36" spans="1:17" ht="45.75" hidden="1" customHeight="1" x14ac:dyDescent="0.2">
      <c r="A36" s="43" t="s">
        <v>3362</v>
      </c>
      <c r="B36" s="376" t="s">
        <v>3363</v>
      </c>
      <c r="C36" s="377"/>
      <c r="D36" s="4"/>
      <c r="E36" s="4"/>
      <c r="F36" s="4"/>
      <c r="G36" s="4"/>
      <c r="H36" s="4"/>
      <c r="I36" s="4"/>
      <c r="J36" s="4"/>
      <c r="K36" s="4"/>
      <c r="L36" s="4"/>
      <c r="M36" s="4"/>
      <c r="N36" s="4"/>
      <c r="O36" s="4"/>
      <c r="P36" s="4"/>
      <c r="Q36" s="4"/>
    </row>
    <row r="37" spans="1:17" ht="54.75" hidden="1" customHeight="1" x14ac:dyDescent="0.2">
      <c r="A37" s="43" t="s">
        <v>3364</v>
      </c>
      <c r="B37" s="376" t="s">
        <v>3365</v>
      </c>
      <c r="C37" s="377"/>
      <c r="D37" s="4"/>
      <c r="E37" s="4"/>
      <c r="F37" s="4"/>
      <c r="G37" s="4"/>
      <c r="H37" s="4"/>
      <c r="I37" s="4"/>
      <c r="J37" s="4"/>
      <c r="K37" s="4"/>
      <c r="L37" s="4"/>
      <c r="M37" s="4"/>
      <c r="N37" s="4"/>
      <c r="O37" s="4"/>
      <c r="P37" s="4"/>
      <c r="Q37" s="4"/>
    </row>
    <row r="38" spans="1:17" ht="37.5" hidden="1" customHeight="1" x14ac:dyDescent="0.2">
      <c r="A38" s="43" t="s">
        <v>3366</v>
      </c>
      <c r="B38" s="376" t="s">
        <v>3367</v>
      </c>
      <c r="C38" s="377"/>
      <c r="D38" s="4"/>
      <c r="E38" s="4"/>
      <c r="F38" s="4"/>
      <c r="G38" s="4"/>
      <c r="H38" s="4"/>
      <c r="I38" s="4"/>
      <c r="J38" s="4"/>
      <c r="K38" s="4"/>
      <c r="L38" s="4"/>
      <c r="M38" s="4"/>
      <c r="N38" s="4"/>
      <c r="O38" s="4"/>
      <c r="P38" s="4"/>
      <c r="Q38" s="4"/>
    </row>
    <row r="39" spans="1:17" ht="61.5" hidden="1" customHeight="1" x14ac:dyDescent="0.2">
      <c r="A39" s="43" t="s">
        <v>3368</v>
      </c>
      <c r="B39" s="376" t="s">
        <v>3369</v>
      </c>
      <c r="C39" s="377"/>
      <c r="D39" s="4"/>
      <c r="E39" s="4"/>
      <c r="F39" s="4"/>
      <c r="G39" s="4"/>
      <c r="H39" s="4"/>
      <c r="I39" s="4"/>
      <c r="J39" s="4"/>
      <c r="K39" s="4"/>
      <c r="L39" s="4"/>
      <c r="M39" s="4"/>
      <c r="N39" s="4"/>
      <c r="O39" s="4"/>
      <c r="P39" s="4"/>
      <c r="Q39" s="4"/>
    </row>
    <row r="40" spans="1:17" ht="53.25" hidden="1" customHeight="1" x14ac:dyDescent="0.2">
      <c r="A40" s="43" t="s">
        <v>3370</v>
      </c>
      <c r="B40" s="376" t="s">
        <v>3371</v>
      </c>
      <c r="C40" s="377"/>
      <c r="D40" s="4"/>
      <c r="E40" s="4"/>
      <c r="F40" s="4"/>
      <c r="G40" s="4"/>
      <c r="H40" s="4"/>
      <c r="I40" s="4"/>
      <c r="J40" s="4"/>
      <c r="K40" s="4"/>
      <c r="L40" s="4"/>
      <c r="M40" s="4"/>
      <c r="N40" s="4"/>
      <c r="O40" s="4"/>
      <c r="P40" s="4"/>
      <c r="Q40" s="4"/>
    </row>
    <row r="41" spans="1:17" ht="73.5" hidden="1" customHeight="1" x14ac:dyDescent="0.2">
      <c r="A41" s="43" t="s">
        <v>3372</v>
      </c>
      <c r="B41" s="376" t="s">
        <v>3373</v>
      </c>
      <c r="C41" s="377"/>
      <c r="D41" s="4"/>
      <c r="E41" s="4"/>
      <c r="F41" s="4"/>
      <c r="G41" s="4"/>
      <c r="H41" s="4"/>
      <c r="I41" s="4"/>
      <c r="J41" s="4"/>
      <c r="K41" s="4"/>
      <c r="L41" s="4"/>
      <c r="M41" s="4"/>
      <c r="N41" s="4"/>
      <c r="O41" s="4"/>
      <c r="P41" s="4"/>
      <c r="Q41" s="4"/>
    </row>
    <row r="42" spans="1:17" ht="57.75" hidden="1" customHeight="1" x14ac:dyDescent="0.2">
      <c r="A42" s="43" t="s">
        <v>3374</v>
      </c>
      <c r="B42" s="376" t="s">
        <v>3375</v>
      </c>
      <c r="C42" s="377"/>
      <c r="D42" s="4"/>
      <c r="E42" s="4"/>
      <c r="F42" s="4"/>
      <c r="G42" s="4"/>
      <c r="H42" s="4"/>
      <c r="I42" s="4"/>
      <c r="J42" s="4"/>
      <c r="K42" s="4"/>
      <c r="L42" s="4"/>
      <c r="M42" s="4"/>
      <c r="N42" s="4"/>
      <c r="O42" s="4"/>
      <c r="P42" s="4"/>
      <c r="Q42" s="4"/>
    </row>
    <row r="43" spans="1:17" ht="84" hidden="1" customHeight="1" x14ac:dyDescent="0.2">
      <c r="A43" s="43" t="s">
        <v>3376</v>
      </c>
      <c r="B43" s="376" t="s">
        <v>3377</v>
      </c>
      <c r="C43" s="377"/>
      <c r="D43" s="4"/>
      <c r="E43" s="4"/>
      <c r="F43" s="4"/>
      <c r="G43" s="4"/>
      <c r="H43" s="4"/>
      <c r="I43" s="4"/>
      <c r="J43" s="4"/>
      <c r="K43" s="4"/>
      <c r="L43" s="4"/>
      <c r="M43" s="4"/>
      <c r="N43" s="4"/>
      <c r="O43" s="4"/>
      <c r="P43" s="4"/>
      <c r="Q43" s="4"/>
    </row>
    <row r="44" spans="1:17" ht="48" hidden="1" customHeight="1" x14ac:dyDescent="0.2">
      <c r="A44" s="43" t="s">
        <v>3378</v>
      </c>
      <c r="B44" s="376" t="s">
        <v>3379</v>
      </c>
      <c r="C44" s="377"/>
      <c r="D44" s="4"/>
      <c r="E44" s="4"/>
      <c r="F44" s="4"/>
      <c r="G44" s="4"/>
      <c r="H44" s="4"/>
      <c r="I44" s="4"/>
      <c r="J44" s="4"/>
      <c r="K44" s="4"/>
      <c r="L44" s="4"/>
      <c r="M44" s="4"/>
      <c r="N44" s="4"/>
      <c r="O44" s="4"/>
      <c r="P44" s="4"/>
      <c r="Q44" s="4"/>
    </row>
    <row r="45" spans="1:17" ht="57" hidden="1" customHeight="1" x14ac:dyDescent="0.2">
      <c r="A45" s="43" t="s">
        <v>3380</v>
      </c>
      <c r="B45" s="376" t="s">
        <v>3381</v>
      </c>
      <c r="C45" s="377"/>
      <c r="D45" s="4"/>
      <c r="E45" s="4"/>
      <c r="F45" s="4"/>
      <c r="G45" s="4"/>
      <c r="H45" s="4"/>
      <c r="I45" s="4"/>
      <c r="J45" s="4"/>
      <c r="K45" s="4"/>
      <c r="L45" s="4"/>
      <c r="M45" s="4"/>
      <c r="N45" s="4"/>
      <c r="O45" s="4"/>
      <c r="P45" s="4"/>
      <c r="Q45" s="4"/>
    </row>
    <row r="46" spans="1:17" ht="73.5" hidden="1" customHeight="1" x14ac:dyDescent="0.2">
      <c r="A46" s="43" t="s">
        <v>3382</v>
      </c>
      <c r="B46" s="386" t="s">
        <v>3383</v>
      </c>
      <c r="C46" s="377"/>
      <c r="D46" s="41"/>
      <c r="E46" s="4"/>
      <c r="F46" s="4"/>
      <c r="G46" s="4"/>
      <c r="H46" s="4"/>
      <c r="I46" s="4"/>
      <c r="J46" s="4"/>
      <c r="K46" s="4"/>
      <c r="L46" s="4"/>
      <c r="M46" s="4"/>
      <c r="N46" s="4"/>
      <c r="O46" s="4"/>
      <c r="P46" s="4"/>
      <c r="Q46" s="4"/>
    </row>
    <row r="47" spans="1:17" ht="66" hidden="1" customHeight="1" x14ac:dyDescent="0.2">
      <c r="A47" s="48" t="s">
        <v>3384</v>
      </c>
      <c r="B47" s="387" t="s">
        <v>3385</v>
      </c>
      <c r="C47" s="387"/>
      <c r="D47" s="4"/>
      <c r="E47" s="4"/>
      <c r="F47" s="4"/>
      <c r="G47" s="4"/>
      <c r="H47" s="4"/>
      <c r="I47" s="4"/>
      <c r="J47" s="4"/>
      <c r="K47" s="4"/>
      <c r="L47" s="4"/>
      <c r="M47" s="4"/>
      <c r="N47" s="4"/>
      <c r="O47" s="4"/>
      <c r="P47" s="4"/>
      <c r="Q47" s="4"/>
    </row>
    <row r="48" spans="1:17" ht="123.75" customHeight="1" x14ac:dyDescent="0.2">
      <c r="A48" s="269" t="s">
        <v>3386</v>
      </c>
      <c r="B48" s="385" t="s">
        <v>3387</v>
      </c>
      <c r="C48" s="384"/>
      <c r="D48" s="4"/>
      <c r="E48" s="4"/>
      <c r="F48" s="4"/>
      <c r="G48" s="4"/>
      <c r="H48" s="4"/>
      <c r="I48" s="4"/>
      <c r="J48" s="4"/>
      <c r="K48" s="4"/>
      <c r="L48" s="4"/>
      <c r="M48" s="4"/>
      <c r="N48" s="4"/>
      <c r="O48" s="4"/>
      <c r="P48" s="4"/>
      <c r="Q48" s="4"/>
    </row>
    <row r="49" spans="1:17" ht="34.5" customHeight="1" x14ac:dyDescent="0.2">
      <c r="A49" s="269" t="s">
        <v>3388</v>
      </c>
      <c r="B49" s="383" t="s">
        <v>3389</v>
      </c>
      <c r="C49" s="384"/>
      <c r="D49" s="4"/>
      <c r="E49" s="4"/>
      <c r="F49" s="4"/>
      <c r="G49" s="4"/>
      <c r="H49" s="4"/>
      <c r="I49" s="4"/>
      <c r="J49" s="4"/>
      <c r="K49" s="4"/>
      <c r="L49" s="4"/>
      <c r="M49" s="4"/>
      <c r="N49" s="4"/>
      <c r="O49" s="4"/>
      <c r="P49" s="4"/>
      <c r="Q49" s="4"/>
    </row>
    <row r="50" spans="1:17" ht="34.5" customHeight="1" x14ac:dyDescent="0.2">
      <c r="A50" s="269" t="s">
        <v>3390</v>
      </c>
      <c r="B50" s="383" t="s">
        <v>3391</v>
      </c>
      <c r="C50" s="384"/>
      <c r="D50" s="4"/>
      <c r="E50" s="4"/>
      <c r="F50" s="4"/>
      <c r="G50" s="4"/>
      <c r="H50" s="4"/>
      <c r="I50" s="4"/>
      <c r="J50" s="4"/>
      <c r="K50" s="4"/>
      <c r="L50" s="4"/>
      <c r="M50" s="4"/>
      <c r="N50" s="4"/>
      <c r="O50" s="4"/>
      <c r="P50" s="4"/>
      <c r="Q50" s="4"/>
    </row>
    <row r="51" spans="1:17" ht="31.5" customHeight="1" x14ac:dyDescent="0.2">
      <c r="A51" s="311" t="s">
        <v>3392</v>
      </c>
      <c r="B51" s="382" t="s">
        <v>3393</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2023-02-14T11:04:30Z</cp:lastPrinted>
  <dcterms:created xsi:type="dcterms:W3CDTF">2022-04-01T05:14:30Z</dcterms:created>
  <dcterms:modified xsi:type="dcterms:W3CDTF">2023-02-15T07:04:20Z</dcterms:modified>
</cp:coreProperties>
</file>