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Korisnik\Desktop\OPĆINA STRIZIVOJNA\STRIZIVOJNA 2026\"/>
    </mc:Choice>
  </mc:AlternateContent>
  <bookViews>
    <workbookView xWindow="0" yWindow="0" windowWidth="14370" windowHeight="751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52511"/>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E340" i="9"/>
  <c r="H339" i="9"/>
  <c r="G339" i="9"/>
  <c r="F339" i="9"/>
  <c r="E339" i="9"/>
  <c r="B339" i="9" s="1"/>
  <c r="F338" i="9"/>
  <c r="F337" i="9"/>
  <c r="F336" i="9"/>
  <c r="F335" i="9"/>
  <c r="H334" i="9"/>
  <c r="G334" i="9"/>
  <c r="E334" i="9" s="1"/>
  <c r="B334" i="9" s="1"/>
  <c r="F334" i="9"/>
  <c r="F333" i="9"/>
  <c r="H332" i="9"/>
  <c r="G332" i="9"/>
  <c r="E332" i="9" s="1"/>
  <c r="B332" i="9" s="1"/>
  <c r="F332" i="9"/>
  <c r="H331" i="9"/>
  <c r="E331" i="9" s="1"/>
  <c r="B331" i="9" s="1"/>
  <c r="G331" i="9"/>
  <c r="F331" i="9"/>
  <c r="H330" i="9"/>
  <c r="G330" i="9"/>
  <c r="F330" i="9"/>
  <c r="E330" i="9"/>
  <c r="B330" i="9" s="1"/>
  <c r="H329" i="9"/>
  <c r="G329" i="9"/>
  <c r="E329" i="9" s="1"/>
  <c r="F329" i="9"/>
  <c r="H328" i="9"/>
  <c r="G328" i="9"/>
  <c r="E328" i="9" s="1"/>
  <c r="B328" i="9" s="1"/>
  <c r="F328" i="9"/>
  <c r="H327" i="9"/>
  <c r="E327" i="9" s="1"/>
  <c r="B327" i="9" s="1"/>
  <c r="G327" i="9"/>
  <c r="F327" i="9"/>
  <c r="H326" i="9"/>
  <c r="G326" i="9"/>
  <c r="F326" i="9"/>
  <c r="E326" i="9"/>
  <c r="B326" i="9" s="1"/>
  <c r="H325" i="9"/>
  <c r="G325" i="9"/>
  <c r="E325" i="9" s="1"/>
  <c r="F325" i="9"/>
  <c r="H324" i="9"/>
  <c r="G324" i="9"/>
  <c r="E324" i="9" s="1"/>
  <c r="B324" i="9" s="1"/>
  <c r="F324" i="9"/>
  <c r="H323" i="9"/>
  <c r="G323" i="9"/>
  <c r="F323" i="9"/>
  <c r="H322" i="9"/>
  <c r="G322" i="9"/>
  <c r="F322" i="9"/>
  <c r="E322" i="9"/>
  <c r="B322" i="9" s="1"/>
  <c r="H321" i="9"/>
  <c r="G321" i="9"/>
  <c r="E321" i="9" s="1"/>
  <c r="F321" i="9"/>
  <c r="H320" i="9"/>
  <c r="G320" i="9"/>
  <c r="E320" i="9" s="1"/>
  <c r="B320" i="9" s="1"/>
  <c r="F320" i="9"/>
  <c r="H319" i="9"/>
  <c r="G319" i="9"/>
  <c r="F319" i="9"/>
  <c r="H318" i="9"/>
  <c r="G318" i="9"/>
  <c r="F318" i="9"/>
  <c r="E318" i="9"/>
  <c r="B318" i="9" s="1"/>
  <c r="H317" i="9"/>
  <c r="E317" i="9" s="1"/>
  <c r="G317" i="9"/>
  <c r="F317" i="9"/>
  <c r="H316" i="9"/>
  <c r="G316" i="9"/>
  <c r="E316" i="9" s="1"/>
  <c r="B316" i="9" s="1"/>
  <c r="F316" i="9"/>
  <c r="F315" i="9"/>
  <c r="F314" i="9"/>
  <c r="F313" i="9"/>
  <c r="H312" i="9"/>
  <c r="G312" i="9"/>
  <c r="E312" i="9" s="1"/>
  <c r="B312" i="9" s="1"/>
  <c r="F312" i="9"/>
  <c r="H311" i="9"/>
  <c r="G311" i="9"/>
  <c r="E311" i="9" s="1"/>
  <c r="B311" i="9" s="1"/>
  <c r="F311" i="9"/>
  <c r="H310" i="9"/>
  <c r="G310" i="9"/>
  <c r="E310" i="9" s="1"/>
  <c r="B310" i="9" s="1"/>
  <c r="F310" i="9"/>
  <c r="F309" i="9"/>
  <c r="F308" i="9"/>
  <c r="H307" i="9"/>
  <c r="G307" i="9"/>
  <c r="F307" i="9"/>
  <c r="F306" i="9"/>
  <c r="H305" i="9"/>
  <c r="G305" i="9"/>
  <c r="F305" i="9"/>
  <c r="E305" i="9"/>
  <c r="B305" i="9" s="1"/>
  <c r="H304" i="9"/>
  <c r="E304" i="9" s="1"/>
  <c r="G304" i="9"/>
  <c r="F304" i="9"/>
  <c r="H303" i="9"/>
  <c r="G303" i="9"/>
  <c r="E303" i="9" s="1"/>
  <c r="B303" i="9" s="1"/>
  <c r="F303" i="9"/>
  <c r="F302" i="9"/>
  <c r="F301" i="9"/>
  <c r="F300" i="9"/>
  <c r="F299" i="9"/>
  <c r="F297" i="9"/>
  <c r="L296" i="9"/>
  <c r="H296" i="9"/>
  <c r="F296" i="9"/>
  <c r="F295" i="9"/>
  <c r="I294" i="9"/>
  <c r="E294" i="9" s="1"/>
  <c r="B294" i="9" s="1"/>
  <c r="H294" i="9"/>
  <c r="F294" i="9"/>
  <c r="E293" i="9"/>
  <c r="M292" i="9"/>
  <c r="L292" i="9"/>
  <c r="F292" i="9" s="1"/>
  <c r="E292" i="9"/>
  <c r="M291" i="9"/>
  <c r="F291" i="9" s="1"/>
  <c r="B291" i="9" s="1"/>
  <c r="L291" i="9"/>
  <c r="E291" i="9"/>
  <c r="M290" i="9"/>
  <c r="L290" i="9"/>
  <c r="F290" i="9" s="1"/>
  <c r="E290" i="9"/>
  <c r="B290" i="9" s="1"/>
  <c r="M289" i="9"/>
  <c r="L289" i="9"/>
  <c r="F289" i="9"/>
  <c r="B289" i="9" s="1"/>
  <c r="E289" i="9"/>
  <c r="M288" i="9"/>
  <c r="L288" i="9"/>
  <c r="F288" i="9" s="1"/>
  <c r="E288" i="9"/>
  <c r="M287" i="9"/>
  <c r="F287" i="9" s="1"/>
  <c r="B287" i="9" s="1"/>
  <c r="L287" i="9"/>
  <c r="E287" i="9"/>
  <c r="M286" i="9"/>
  <c r="L286" i="9"/>
  <c r="F286" i="9" s="1"/>
  <c r="E286" i="9"/>
  <c r="B286" i="9" s="1"/>
  <c r="M285" i="9"/>
  <c r="L285" i="9"/>
  <c r="F285" i="9"/>
  <c r="B285" i="9" s="1"/>
  <c r="E285" i="9"/>
  <c r="M284" i="9"/>
  <c r="L284" i="9"/>
  <c r="F284" i="9" s="1"/>
  <c r="E284" i="9"/>
  <c r="M283" i="9"/>
  <c r="F283" i="9" s="1"/>
  <c r="B283" i="9" s="1"/>
  <c r="L283" i="9"/>
  <c r="E283" i="9"/>
  <c r="M282" i="9"/>
  <c r="L282" i="9"/>
  <c r="F282" i="9" s="1"/>
  <c r="E282" i="9"/>
  <c r="B282" i="9" s="1"/>
  <c r="M281" i="9"/>
  <c r="L281" i="9"/>
  <c r="F281" i="9"/>
  <c r="B281" i="9" s="1"/>
  <c r="E281" i="9"/>
  <c r="M280" i="9"/>
  <c r="L280" i="9"/>
  <c r="F280" i="9" s="1"/>
  <c r="E280" i="9"/>
  <c r="M279" i="9"/>
  <c r="F279" i="9" s="1"/>
  <c r="B279" i="9" s="1"/>
  <c r="L279" i="9"/>
  <c r="E279" i="9"/>
  <c r="M278" i="9"/>
  <c r="L278" i="9"/>
  <c r="F278" i="9" s="1"/>
  <c r="E278" i="9"/>
  <c r="B278" i="9" s="1"/>
  <c r="M277" i="9"/>
  <c r="L277" i="9"/>
  <c r="F277" i="9"/>
  <c r="B277" i="9" s="1"/>
  <c r="E277" i="9"/>
  <c r="M276" i="9"/>
  <c r="L276" i="9"/>
  <c r="F276" i="9" s="1"/>
  <c r="E276" i="9"/>
  <c r="M275" i="9"/>
  <c r="F275" i="9" s="1"/>
  <c r="B275" i="9" s="1"/>
  <c r="L275" i="9"/>
  <c r="E275" i="9"/>
  <c r="M274" i="9"/>
  <c r="L274" i="9"/>
  <c r="F274" i="9" s="1"/>
  <c r="E274" i="9"/>
  <c r="B274" i="9" s="1"/>
  <c r="M273" i="9"/>
  <c r="L273" i="9"/>
  <c r="F273" i="9"/>
  <c r="B273" i="9" s="1"/>
  <c r="E273" i="9"/>
  <c r="M272" i="9"/>
  <c r="L272" i="9"/>
  <c r="F272" i="9" s="1"/>
  <c r="E272" i="9"/>
  <c r="M271" i="9"/>
  <c r="F271" i="9" s="1"/>
  <c r="B271" i="9" s="1"/>
  <c r="L271" i="9"/>
  <c r="E271" i="9"/>
  <c r="M270" i="9"/>
  <c r="L270" i="9"/>
  <c r="F270" i="9" s="1"/>
  <c r="E270" i="9"/>
  <c r="B270" i="9" s="1"/>
  <c r="M269" i="9"/>
  <c r="L269" i="9"/>
  <c r="F269" i="9"/>
  <c r="B269" i="9" s="1"/>
  <c r="E269" i="9"/>
  <c r="M268" i="9"/>
  <c r="L268" i="9"/>
  <c r="F268" i="9" s="1"/>
  <c r="E268" i="9"/>
  <c r="M267" i="9"/>
  <c r="F267" i="9" s="1"/>
  <c r="B267" i="9" s="1"/>
  <c r="L267" i="9"/>
  <c r="E267" i="9"/>
  <c r="M266" i="9"/>
  <c r="L266" i="9"/>
  <c r="F266" i="9" s="1"/>
  <c r="E266" i="9"/>
  <c r="B266" i="9" s="1"/>
  <c r="M265" i="9"/>
  <c r="L265" i="9"/>
  <c r="F265" i="9"/>
  <c r="B265" i="9" s="1"/>
  <c r="E265" i="9"/>
  <c r="M264" i="9"/>
  <c r="L264" i="9"/>
  <c r="F264" i="9" s="1"/>
  <c r="E264" i="9"/>
  <c r="M263" i="9"/>
  <c r="F263" i="9" s="1"/>
  <c r="B263" i="9" s="1"/>
  <c r="L263" i="9"/>
  <c r="E263" i="9"/>
  <c r="M262" i="9"/>
  <c r="L262" i="9"/>
  <c r="F262" i="9" s="1"/>
  <c r="E262" i="9"/>
  <c r="B262" i="9" s="1"/>
  <c r="M261" i="9"/>
  <c r="L261" i="9"/>
  <c r="F261" i="9"/>
  <c r="E261" i="9"/>
  <c r="B261" i="9"/>
  <c r="M260" i="9"/>
  <c r="L260" i="9"/>
  <c r="F260" i="9" s="1"/>
  <c r="E260" i="9"/>
  <c r="B260" i="9" s="1"/>
  <c r="M259" i="9"/>
  <c r="F259" i="9" s="1"/>
  <c r="B259" i="9" s="1"/>
  <c r="L259" i="9"/>
  <c r="E259" i="9"/>
  <c r="M258" i="9"/>
  <c r="L258" i="9"/>
  <c r="F258" i="9" s="1"/>
  <c r="E258" i="9"/>
  <c r="B258" i="9" s="1"/>
  <c r="M257" i="9"/>
  <c r="F257" i="9" s="1"/>
  <c r="B257" i="9" s="1"/>
  <c r="L257" i="9"/>
  <c r="E257" i="9"/>
  <c r="M256" i="9"/>
  <c r="L256" i="9"/>
  <c r="F256" i="9" s="1"/>
  <c r="E256" i="9"/>
  <c r="B256" i="9" s="1"/>
  <c r="M255" i="9"/>
  <c r="F255" i="9" s="1"/>
  <c r="B255" i="9" s="1"/>
  <c r="L255" i="9"/>
  <c r="E255" i="9"/>
  <c r="M254" i="9"/>
  <c r="L254" i="9"/>
  <c r="F254" i="9" s="1"/>
  <c r="E254" i="9"/>
  <c r="B254" i="9" s="1"/>
  <c r="M253" i="9"/>
  <c r="F253" i="9" s="1"/>
  <c r="B253" i="9" s="1"/>
  <c r="L253" i="9"/>
  <c r="E253" i="9"/>
  <c r="M252" i="9"/>
  <c r="L252" i="9"/>
  <c r="F252" i="9" s="1"/>
  <c r="E252" i="9"/>
  <c r="B252" i="9" s="1"/>
  <c r="M251" i="9"/>
  <c r="F251" i="9" s="1"/>
  <c r="B251" i="9" s="1"/>
  <c r="L251" i="9"/>
  <c r="E251" i="9"/>
  <c r="M250" i="9"/>
  <c r="L250" i="9"/>
  <c r="F250" i="9" s="1"/>
  <c r="E250" i="9"/>
  <c r="B250" i="9" s="1"/>
  <c r="M249" i="9"/>
  <c r="F249" i="9" s="1"/>
  <c r="B249" i="9" s="1"/>
  <c r="L249" i="9"/>
  <c r="E249" i="9"/>
  <c r="M248" i="9"/>
  <c r="L248" i="9"/>
  <c r="F248" i="9" s="1"/>
  <c r="E248" i="9"/>
  <c r="B248" i="9" s="1"/>
  <c r="M247" i="9"/>
  <c r="F247" i="9" s="1"/>
  <c r="B247" i="9" s="1"/>
  <c r="L247" i="9"/>
  <c r="E247" i="9"/>
  <c r="M246" i="9"/>
  <c r="L246" i="9"/>
  <c r="F246" i="9" s="1"/>
  <c r="E246" i="9"/>
  <c r="B246" i="9" s="1"/>
  <c r="M245" i="9"/>
  <c r="F245" i="9" s="1"/>
  <c r="B245" i="9" s="1"/>
  <c r="L245" i="9"/>
  <c r="E245" i="9"/>
  <c r="M244" i="9"/>
  <c r="L244" i="9"/>
  <c r="F244" i="9" s="1"/>
  <c r="E244" i="9"/>
  <c r="B244" i="9" s="1"/>
  <c r="M243" i="9"/>
  <c r="F243" i="9" s="1"/>
  <c r="B243" i="9" s="1"/>
  <c r="L243" i="9"/>
  <c r="E243" i="9"/>
  <c r="M242" i="9"/>
  <c r="L242" i="9"/>
  <c r="F242" i="9" s="1"/>
  <c r="E242" i="9"/>
  <c r="B242" i="9" s="1"/>
  <c r="M241" i="9"/>
  <c r="F241" i="9" s="1"/>
  <c r="B241" i="9" s="1"/>
  <c r="L241" i="9"/>
  <c r="E241" i="9"/>
  <c r="M240" i="9"/>
  <c r="L240" i="9"/>
  <c r="F240" i="9" s="1"/>
  <c r="E240" i="9"/>
  <c r="B240" i="9" s="1"/>
  <c r="M239" i="9"/>
  <c r="F239" i="9" s="1"/>
  <c r="B239" i="9" s="1"/>
  <c r="L239" i="9"/>
  <c r="E239" i="9"/>
  <c r="M238" i="9"/>
  <c r="L238" i="9"/>
  <c r="F238" i="9" s="1"/>
  <c r="E238" i="9"/>
  <c r="B238" i="9" s="1"/>
  <c r="M237" i="9"/>
  <c r="F237" i="9" s="1"/>
  <c r="B237" i="9" s="1"/>
  <c r="L237" i="9"/>
  <c r="E237" i="9"/>
  <c r="M236" i="9"/>
  <c r="L236" i="9"/>
  <c r="E236" i="9"/>
  <c r="M235" i="9"/>
  <c r="L235" i="9"/>
  <c r="F235" i="9"/>
  <c r="B235" i="9" s="1"/>
  <c r="E235" i="9"/>
  <c r="M234" i="9"/>
  <c r="L234" i="9"/>
  <c r="F234" i="9" s="1"/>
  <c r="E234" i="9"/>
  <c r="B234" i="9" s="1"/>
  <c r="M233" i="9"/>
  <c r="L233" i="9"/>
  <c r="F233" i="9"/>
  <c r="B233" i="9" s="1"/>
  <c r="E233" i="9"/>
  <c r="M232" i="9"/>
  <c r="L232" i="9"/>
  <c r="F232" i="9" s="1"/>
  <c r="E232" i="9"/>
  <c r="B232" i="9" s="1"/>
  <c r="M231" i="9"/>
  <c r="L231" i="9"/>
  <c r="F231" i="9"/>
  <c r="B231" i="9" s="1"/>
  <c r="E231" i="9"/>
  <c r="M230" i="9"/>
  <c r="L230" i="9"/>
  <c r="F230" i="9" s="1"/>
  <c r="E230" i="9"/>
  <c r="B230" i="9" s="1"/>
  <c r="M229" i="9"/>
  <c r="L229" i="9"/>
  <c r="F229" i="9"/>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B172" i="9" s="1"/>
  <c r="F172" i="9"/>
  <c r="H171" i="9"/>
  <c r="G171" i="9"/>
  <c r="E171" i="9" s="1"/>
  <c r="B171" i="9" s="1"/>
  <c r="F171" i="9"/>
  <c r="H170" i="9"/>
  <c r="E170" i="9" s="1"/>
  <c r="B170" i="9" s="1"/>
  <c r="G170" i="9"/>
  <c r="F170" i="9"/>
  <c r="H169" i="9"/>
  <c r="G169" i="9"/>
  <c r="F169" i="9"/>
  <c r="E169" i="9"/>
  <c r="B169" i="9" s="1"/>
  <c r="H168" i="9"/>
  <c r="G168" i="9"/>
  <c r="E168" i="9" s="1"/>
  <c r="B168" i="9" s="1"/>
  <c r="F168" i="9"/>
  <c r="H167" i="9"/>
  <c r="G167" i="9"/>
  <c r="E167" i="9" s="1"/>
  <c r="B167" i="9" s="1"/>
  <c r="F167" i="9"/>
  <c r="H166" i="9"/>
  <c r="E166" i="9" s="1"/>
  <c r="B166" i="9" s="1"/>
  <c r="G166" i="9"/>
  <c r="F166" i="9"/>
  <c r="H165" i="9"/>
  <c r="G165" i="9"/>
  <c r="F165" i="9"/>
  <c r="E165" i="9"/>
  <c r="B165" i="9" s="1"/>
  <c r="H164" i="9"/>
  <c r="G164" i="9"/>
  <c r="E164" i="9" s="1"/>
  <c r="B164" i="9" s="1"/>
  <c r="F164" i="9"/>
  <c r="H163" i="9"/>
  <c r="G163" i="9"/>
  <c r="E163" i="9" s="1"/>
  <c r="B163" i="9" s="1"/>
  <c r="F163" i="9"/>
  <c r="H162" i="9"/>
  <c r="E162" i="9" s="1"/>
  <c r="B162" i="9" s="1"/>
  <c r="G162" i="9"/>
  <c r="F162" i="9"/>
  <c r="H161" i="9"/>
  <c r="G161" i="9"/>
  <c r="F161" i="9"/>
  <c r="E161" i="9"/>
  <c r="B161" i="9" s="1"/>
  <c r="H160" i="9"/>
  <c r="G160" i="9"/>
  <c r="E160" i="9" s="1"/>
  <c r="B160" i="9" s="1"/>
  <c r="F160" i="9"/>
  <c r="H159" i="9"/>
  <c r="G159" i="9"/>
  <c r="E159" i="9" s="1"/>
  <c r="B159" i="9" s="1"/>
  <c r="F159" i="9"/>
  <c r="H158" i="9"/>
  <c r="G158" i="9"/>
  <c r="F158" i="9"/>
  <c r="E158" i="9"/>
  <c r="B158" i="9" s="1"/>
  <c r="H157" i="9"/>
  <c r="G157" i="9"/>
  <c r="F157" i="9"/>
  <c r="E157" i="9"/>
  <c r="B157" i="9" s="1"/>
  <c r="F156" i="9"/>
  <c r="H155" i="9"/>
  <c r="G155" i="9"/>
  <c r="E155" i="9" s="1"/>
  <c r="B155" i="9" s="1"/>
  <c r="F155" i="9"/>
  <c r="H154" i="9"/>
  <c r="E154" i="9" s="1"/>
  <c r="B154" i="9" s="1"/>
  <c r="G154" i="9"/>
  <c r="F154" i="9"/>
  <c r="H153" i="9"/>
  <c r="G153" i="9"/>
  <c r="F153" i="9"/>
  <c r="E153" i="9"/>
  <c r="B153" i="9" s="1"/>
  <c r="H152" i="9"/>
  <c r="G152" i="9"/>
  <c r="E152" i="9" s="1"/>
  <c r="B152" i="9" s="1"/>
  <c r="F152" i="9"/>
  <c r="H151" i="9"/>
  <c r="G151" i="9"/>
  <c r="E151" i="9" s="1"/>
  <c r="B151" i="9" s="1"/>
  <c r="F151" i="9"/>
  <c r="H150" i="9"/>
  <c r="E150" i="9" s="1"/>
  <c r="B150" i="9" s="1"/>
  <c r="G150" i="9"/>
  <c r="F150" i="9"/>
  <c r="H149" i="9"/>
  <c r="G149" i="9"/>
  <c r="F149" i="9"/>
  <c r="E149" i="9"/>
  <c r="B149" i="9" s="1"/>
  <c r="H148" i="9"/>
  <c r="G148" i="9"/>
  <c r="E148" i="9" s="1"/>
  <c r="B148" i="9" s="1"/>
  <c r="F148" i="9"/>
  <c r="H147" i="9"/>
  <c r="G147" i="9"/>
  <c r="E147" i="9" s="1"/>
  <c r="B147" i="9" s="1"/>
  <c r="F147" i="9"/>
  <c r="H146" i="9"/>
  <c r="G146" i="9"/>
  <c r="F146" i="9"/>
  <c r="E146" i="9"/>
  <c r="B146" i="9" s="1"/>
  <c r="H145" i="9"/>
  <c r="G145" i="9"/>
  <c r="F145" i="9"/>
  <c r="E145" i="9"/>
  <c r="B145" i="9" s="1"/>
  <c r="H144" i="9"/>
  <c r="G144" i="9"/>
  <c r="E144" i="9" s="1"/>
  <c r="B144" i="9" s="1"/>
  <c r="F144" i="9"/>
  <c r="H143" i="9"/>
  <c r="G143" i="9"/>
  <c r="E143" i="9" s="1"/>
  <c r="B143" i="9" s="1"/>
  <c r="F143" i="9"/>
  <c r="H142" i="9"/>
  <c r="G142" i="9"/>
  <c r="F142" i="9"/>
  <c r="E142" i="9"/>
  <c r="B142" i="9" s="1"/>
  <c r="H141" i="9"/>
  <c r="G141" i="9"/>
  <c r="F141" i="9"/>
  <c r="E141" i="9"/>
  <c r="H140" i="9"/>
  <c r="G140" i="9"/>
  <c r="E140" i="9" s="1"/>
  <c r="F140" i="9"/>
  <c r="H139" i="9"/>
  <c r="G139" i="9"/>
  <c r="F139" i="9"/>
  <c r="H138" i="9"/>
  <c r="G138" i="9"/>
  <c r="F138" i="9"/>
  <c r="E138" i="9"/>
  <c r="B138" i="9" s="1"/>
  <c r="H137" i="9"/>
  <c r="G137" i="9"/>
  <c r="F137" i="9"/>
  <c r="E137" i="9"/>
  <c r="B137" i="9" s="1"/>
  <c r="H136" i="9"/>
  <c r="G136" i="9"/>
  <c r="E136" i="9" s="1"/>
  <c r="B136" i="9" s="1"/>
  <c r="F136" i="9"/>
  <c r="H135" i="9"/>
  <c r="E135" i="9" s="1"/>
  <c r="B135" i="9" s="1"/>
  <c r="G135" i="9"/>
  <c r="F135" i="9"/>
  <c r="H134" i="9"/>
  <c r="G134" i="9"/>
  <c r="F134" i="9"/>
  <c r="E134" i="9"/>
  <c r="B134" i="9" s="1"/>
  <c r="H133" i="9"/>
  <c r="G133" i="9"/>
  <c r="E133" i="9" s="1"/>
  <c r="B133" i="9" s="1"/>
  <c r="F133" i="9"/>
  <c r="H132" i="9"/>
  <c r="G132" i="9"/>
  <c r="E132" i="9" s="1"/>
  <c r="B132" i="9" s="1"/>
  <c r="F132" i="9"/>
  <c r="H131" i="9"/>
  <c r="E131" i="9" s="1"/>
  <c r="B131" i="9" s="1"/>
  <c r="G131" i="9"/>
  <c r="F131" i="9"/>
  <c r="H130" i="9"/>
  <c r="G130" i="9"/>
  <c r="F130" i="9"/>
  <c r="E130" i="9"/>
  <c r="B130" i="9" s="1"/>
  <c r="H129" i="9"/>
  <c r="G129" i="9"/>
  <c r="E129" i="9" s="1"/>
  <c r="B129" i="9" s="1"/>
  <c r="F129" i="9"/>
  <c r="H128" i="9"/>
  <c r="G128" i="9"/>
  <c r="E128" i="9" s="1"/>
  <c r="B128" i="9" s="1"/>
  <c r="F128" i="9"/>
  <c r="H127" i="9"/>
  <c r="E127" i="9" s="1"/>
  <c r="B127" i="9" s="1"/>
  <c r="G127" i="9"/>
  <c r="F127" i="9"/>
  <c r="H126" i="9"/>
  <c r="G126" i="9"/>
  <c r="F126" i="9"/>
  <c r="E126" i="9"/>
  <c r="B126" i="9" s="1"/>
  <c r="H125" i="9"/>
  <c r="G125" i="9"/>
  <c r="E125" i="9" s="1"/>
  <c r="B125" i="9" s="1"/>
  <c r="F125" i="9"/>
  <c r="H124" i="9"/>
  <c r="G124" i="9"/>
  <c r="E124" i="9" s="1"/>
  <c r="B124" i="9" s="1"/>
  <c r="F124" i="9"/>
  <c r="H123" i="9"/>
  <c r="E123" i="9" s="1"/>
  <c r="B123" i="9" s="1"/>
  <c r="G123" i="9"/>
  <c r="F123" i="9"/>
  <c r="H122" i="9"/>
  <c r="G122" i="9"/>
  <c r="F122" i="9"/>
  <c r="E122" i="9"/>
  <c r="B122" i="9" s="1"/>
  <c r="H121" i="9"/>
  <c r="G121" i="9"/>
  <c r="E121" i="9" s="1"/>
  <c r="B121" i="9" s="1"/>
  <c r="F121" i="9"/>
  <c r="H120" i="9"/>
  <c r="G120" i="9"/>
  <c r="E120" i="9" s="1"/>
  <c r="B120" i="9" s="1"/>
  <c r="F120" i="9"/>
  <c r="H119" i="9"/>
  <c r="E119" i="9" s="1"/>
  <c r="B119" i="9" s="1"/>
  <c r="G119" i="9"/>
  <c r="F119" i="9"/>
  <c r="H118" i="9"/>
  <c r="G118" i="9"/>
  <c r="F118" i="9"/>
  <c r="E118" i="9"/>
  <c r="B118" i="9" s="1"/>
  <c r="H117" i="9"/>
  <c r="G117" i="9"/>
  <c r="E117" i="9" s="1"/>
  <c r="B117" i="9" s="1"/>
  <c r="F117" i="9"/>
  <c r="H116" i="9"/>
  <c r="G116" i="9"/>
  <c r="E116" i="9" s="1"/>
  <c r="B116" i="9" s="1"/>
  <c r="F116" i="9"/>
  <c r="H115" i="9"/>
  <c r="E115" i="9" s="1"/>
  <c r="B115" i="9" s="1"/>
  <c r="G115" i="9"/>
  <c r="F115" i="9"/>
  <c r="H114" i="9"/>
  <c r="G114" i="9"/>
  <c r="F114" i="9"/>
  <c r="E114" i="9"/>
  <c r="B114" i="9" s="1"/>
  <c r="H113" i="9"/>
  <c r="G113" i="9"/>
  <c r="E113" i="9" s="1"/>
  <c r="B113" i="9" s="1"/>
  <c r="F113" i="9"/>
  <c r="H112" i="9"/>
  <c r="G112" i="9"/>
  <c r="E112" i="9" s="1"/>
  <c r="B112" i="9" s="1"/>
  <c r="F112" i="9"/>
  <c r="H111" i="9"/>
  <c r="G111" i="9"/>
  <c r="E111" i="9" s="1"/>
  <c r="B111" i="9" s="1"/>
  <c r="F111" i="9"/>
  <c r="H110" i="9"/>
  <c r="G110" i="9"/>
  <c r="F110" i="9"/>
  <c r="E110" i="9"/>
  <c r="B110" i="9" s="1"/>
  <c r="H109" i="9"/>
  <c r="G109" i="9"/>
  <c r="F109" i="9"/>
  <c r="E109" i="9"/>
  <c r="B109" i="9" s="1"/>
  <c r="H108" i="9"/>
  <c r="G108" i="9"/>
  <c r="E108" i="9" s="1"/>
  <c r="B108" i="9" s="1"/>
  <c r="F108" i="9"/>
  <c r="H107" i="9"/>
  <c r="G107" i="9"/>
  <c r="E107" i="9" s="1"/>
  <c r="B107" i="9" s="1"/>
  <c r="F107" i="9"/>
  <c r="H106" i="9"/>
  <c r="G106" i="9"/>
  <c r="F106" i="9"/>
  <c r="E106" i="9"/>
  <c r="B106" i="9" s="1"/>
  <c r="H105" i="9"/>
  <c r="G105" i="9"/>
  <c r="F105" i="9"/>
  <c r="E105" i="9"/>
  <c r="B105" i="9" s="1"/>
  <c r="H104" i="9"/>
  <c r="G104" i="9"/>
  <c r="E104" i="9" s="1"/>
  <c r="B104" i="9" s="1"/>
  <c r="F104" i="9"/>
  <c r="H103" i="9"/>
  <c r="G103" i="9"/>
  <c r="E103" i="9" s="1"/>
  <c r="B103" i="9" s="1"/>
  <c r="F103" i="9"/>
  <c r="H102" i="9"/>
  <c r="G102" i="9"/>
  <c r="F102" i="9"/>
  <c r="E102" i="9"/>
  <c r="B102" i="9" s="1"/>
  <c r="H101" i="9"/>
  <c r="G101" i="9"/>
  <c r="E101" i="9" s="1"/>
  <c r="B101" i="9" s="1"/>
  <c r="F101" i="9"/>
  <c r="H100" i="9"/>
  <c r="G100" i="9"/>
  <c r="E100" i="9" s="1"/>
  <c r="B100" i="9" s="1"/>
  <c r="F100" i="9"/>
  <c r="H99" i="9"/>
  <c r="E99" i="9" s="1"/>
  <c r="B99" i="9" s="1"/>
  <c r="G99" i="9"/>
  <c r="F99" i="9"/>
  <c r="H98" i="9"/>
  <c r="G98" i="9"/>
  <c r="F98" i="9"/>
  <c r="E98" i="9"/>
  <c r="B98" i="9" s="1"/>
  <c r="H97" i="9"/>
  <c r="G97" i="9"/>
  <c r="E97" i="9" s="1"/>
  <c r="B97" i="9" s="1"/>
  <c r="F97" i="9"/>
  <c r="H96" i="9"/>
  <c r="G96" i="9"/>
  <c r="E96" i="9" s="1"/>
  <c r="B96" i="9" s="1"/>
  <c r="F96" i="9"/>
  <c r="H95" i="9"/>
  <c r="E95" i="9" s="1"/>
  <c r="B95" i="9" s="1"/>
  <c r="G95" i="9"/>
  <c r="F95" i="9"/>
  <c r="H94" i="9"/>
  <c r="G94" i="9"/>
  <c r="F94" i="9"/>
  <c r="E94" i="9"/>
  <c r="B94" i="9" s="1"/>
  <c r="H93" i="9"/>
  <c r="G93" i="9"/>
  <c r="E93" i="9" s="1"/>
  <c r="B93" i="9" s="1"/>
  <c r="F93" i="9"/>
  <c r="H92" i="9"/>
  <c r="G92" i="9"/>
  <c r="E92" i="9" s="1"/>
  <c r="B92" i="9" s="1"/>
  <c r="F92" i="9"/>
  <c r="H91" i="9"/>
  <c r="E91" i="9" s="1"/>
  <c r="B91" i="9" s="1"/>
  <c r="G91" i="9"/>
  <c r="F91" i="9"/>
  <c r="H90" i="9"/>
  <c r="G90" i="9"/>
  <c r="F90" i="9"/>
  <c r="E90" i="9"/>
  <c r="B90" i="9" s="1"/>
  <c r="H89" i="9"/>
  <c r="G89" i="9"/>
  <c r="E89" i="9" s="1"/>
  <c r="B89" i="9" s="1"/>
  <c r="F89" i="9"/>
  <c r="H88" i="9"/>
  <c r="G88" i="9"/>
  <c r="E88" i="9" s="1"/>
  <c r="B88" i="9" s="1"/>
  <c r="F88" i="9"/>
  <c r="H87" i="9"/>
  <c r="G87" i="9"/>
  <c r="F87" i="9"/>
  <c r="E87" i="9"/>
  <c r="B87" i="9" s="1"/>
  <c r="H86" i="9"/>
  <c r="G86" i="9"/>
  <c r="F86" i="9"/>
  <c r="E86" i="9"/>
  <c r="B86" i="9" s="1"/>
  <c r="H85" i="9"/>
  <c r="G85" i="9"/>
  <c r="E85" i="9" s="1"/>
  <c r="B85" i="9" s="1"/>
  <c r="F85" i="9"/>
  <c r="H84" i="9"/>
  <c r="G84" i="9"/>
  <c r="E84" i="9" s="1"/>
  <c r="B84" i="9" s="1"/>
  <c r="F84" i="9"/>
  <c r="H83" i="9"/>
  <c r="G83" i="9"/>
  <c r="F83" i="9"/>
  <c r="E83" i="9"/>
  <c r="B83" i="9" s="1"/>
  <c r="H82" i="9"/>
  <c r="G82" i="9"/>
  <c r="F82" i="9"/>
  <c r="E82" i="9"/>
  <c r="B82" i="9" s="1"/>
  <c r="H81" i="9"/>
  <c r="G81" i="9"/>
  <c r="E81" i="9" s="1"/>
  <c r="B81" i="9" s="1"/>
  <c r="F81" i="9"/>
  <c r="H80" i="9"/>
  <c r="G80" i="9"/>
  <c r="E80" i="9" s="1"/>
  <c r="B80" i="9" s="1"/>
  <c r="F80" i="9"/>
  <c r="H79" i="9"/>
  <c r="G79" i="9"/>
  <c r="F79" i="9"/>
  <c r="E79" i="9"/>
  <c r="B79" i="9" s="1"/>
  <c r="H78" i="9"/>
  <c r="G78" i="9"/>
  <c r="F78" i="9"/>
  <c r="E78" i="9"/>
  <c r="B78" i="9" s="1"/>
  <c r="H77" i="9"/>
  <c r="G77" i="9"/>
  <c r="E77" i="9" s="1"/>
  <c r="B77" i="9" s="1"/>
  <c r="F77" i="9"/>
  <c r="H76" i="9"/>
  <c r="G76" i="9"/>
  <c r="E76" i="9" s="1"/>
  <c r="B76" i="9" s="1"/>
  <c r="F76" i="9"/>
  <c r="H75" i="9"/>
  <c r="G75" i="9"/>
  <c r="F75" i="9"/>
  <c r="E75" i="9"/>
  <c r="B75" i="9" s="1"/>
  <c r="H74" i="9"/>
  <c r="G74" i="9"/>
  <c r="F74" i="9"/>
  <c r="E74" i="9"/>
  <c r="B74" i="9" s="1"/>
  <c r="H73" i="9"/>
  <c r="G73" i="9"/>
  <c r="E73" i="9" s="1"/>
  <c r="B73" i="9" s="1"/>
  <c r="F73" i="9"/>
  <c r="H72" i="9"/>
  <c r="G72" i="9"/>
  <c r="E72" i="9" s="1"/>
  <c r="B72" i="9" s="1"/>
  <c r="F72" i="9"/>
  <c r="H71" i="9"/>
  <c r="G71" i="9"/>
  <c r="F71" i="9"/>
  <c r="E71" i="9"/>
  <c r="B71" i="9" s="1"/>
  <c r="H70" i="9"/>
  <c r="G70" i="9"/>
  <c r="F70" i="9"/>
  <c r="E70" i="9"/>
  <c r="B70" i="9" s="1"/>
  <c r="H69" i="9"/>
  <c r="G69" i="9"/>
  <c r="E69" i="9" s="1"/>
  <c r="B69" i="9" s="1"/>
  <c r="F69" i="9"/>
  <c r="H68" i="9"/>
  <c r="G68" i="9"/>
  <c r="E68" i="9" s="1"/>
  <c r="B68" i="9" s="1"/>
  <c r="F68" i="9"/>
  <c r="H67" i="9"/>
  <c r="G67" i="9"/>
  <c r="F67" i="9"/>
  <c r="E67" i="9"/>
  <c r="B67" i="9" s="1"/>
  <c r="H66" i="9"/>
  <c r="G66" i="9"/>
  <c r="F66" i="9"/>
  <c r="E66" i="9"/>
  <c r="B66" i="9" s="1"/>
  <c r="H65" i="9"/>
  <c r="G65" i="9"/>
  <c r="E65" i="9" s="1"/>
  <c r="B65" i="9" s="1"/>
  <c r="F65" i="9"/>
  <c r="H64" i="9"/>
  <c r="G64" i="9"/>
  <c r="E64" i="9" s="1"/>
  <c r="B64" i="9" s="1"/>
  <c r="F64" i="9"/>
  <c r="H63" i="9"/>
  <c r="G63" i="9"/>
  <c r="F63" i="9"/>
  <c r="E63" i="9"/>
  <c r="B63" i="9" s="1"/>
  <c r="H62" i="9"/>
  <c r="G62" i="9"/>
  <c r="F62" i="9"/>
  <c r="E62" i="9"/>
  <c r="B62" i="9" s="1"/>
  <c r="H61" i="9"/>
  <c r="G61" i="9"/>
  <c r="E61" i="9" s="1"/>
  <c r="B61" i="9" s="1"/>
  <c r="F61" i="9"/>
  <c r="H60" i="9"/>
  <c r="G60" i="9"/>
  <c r="E60" i="9" s="1"/>
  <c r="B60" i="9" s="1"/>
  <c r="F60" i="9"/>
  <c r="H59" i="9"/>
  <c r="G59" i="9"/>
  <c r="F59" i="9"/>
  <c r="E59" i="9"/>
  <c r="B59" i="9" s="1"/>
  <c r="H58" i="9"/>
  <c r="G58" i="9"/>
  <c r="F58" i="9"/>
  <c r="E58" i="9"/>
  <c r="B58" i="9" s="1"/>
  <c r="H57" i="9"/>
  <c r="G57" i="9"/>
  <c r="E57" i="9" s="1"/>
  <c r="B57" i="9" s="1"/>
  <c r="F57" i="9"/>
  <c r="H56" i="9"/>
  <c r="G56" i="9"/>
  <c r="E56" i="9" s="1"/>
  <c r="B56" i="9" s="1"/>
  <c r="F56" i="9"/>
  <c r="H55" i="9"/>
  <c r="G55" i="9"/>
  <c r="F55" i="9"/>
  <c r="E55" i="9"/>
  <c r="B55" i="9" s="1"/>
  <c r="H54" i="9"/>
  <c r="G54" i="9"/>
  <c r="F54" i="9"/>
  <c r="E54" i="9"/>
  <c r="B54" i="9" s="1"/>
  <c r="H53" i="9"/>
  <c r="G53" i="9"/>
  <c r="E53" i="9" s="1"/>
  <c r="B53" i="9" s="1"/>
  <c r="F53" i="9"/>
  <c r="H52" i="9"/>
  <c r="G52" i="9"/>
  <c r="E52" i="9" s="1"/>
  <c r="B52" i="9" s="1"/>
  <c r="F52" i="9"/>
  <c r="H51" i="9"/>
  <c r="G51" i="9"/>
  <c r="F51" i="9"/>
  <c r="E51" i="9"/>
  <c r="B51" i="9" s="1"/>
  <c r="H50" i="9"/>
  <c r="G50" i="9"/>
  <c r="F50" i="9"/>
  <c r="E50" i="9"/>
  <c r="B50" i="9" s="1"/>
  <c r="H49" i="9"/>
  <c r="G49" i="9"/>
  <c r="E49" i="9" s="1"/>
  <c r="B49" i="9" s="1"/>
  <c r="F49" i="9"/>
  <c r="H48" i="9"/>
  <c r="G48" i="9"/>
  <c r="E48" i="9" s="1"/>
  <c r="B48" i="9" s="1"/>
  <c r="F48" i="9"/>
  <c r="H47" i="9"/>
  <c r="G47" i="9"/>
  <c r="F47" i="9"/>
  <c r="E47" i="9"/>
  <c r="B47" i="9" s="1"/>
  <c r="H46" i="9"/>
  <c r="G46" i="9"/>
  <c r="F46" i="9"/>
  <c r="E46" i="9"/>
  <c r="B46" i="9" s="1"/>
  <c r="H45" i="9"/>
  <c r="G45" i="9"/>
  <c r="E45" i="9" s="1"/>
  <c r="B45" i="9" s="1"/>
  <c r="F45" i="9"/>
  <c r="H44" i="9"/>
  <c r="G44" i="9"/>
  <c r="E44" i="9" s="1"/>
  <c r="B44" i="9" s="1"/>
  <c r="F44" i="9"/>
  <c r="H43" i="9"/>
  <c r="G43" i="9"/>
  <c r="F43" i="9"/>
  <c r="E43" i="9"/>
  <c r="B43" i="9" s="1"/>
  <c r="H42" i="9"/>
  <c r="G42" i="9"/>
  <c r="F42" i="9"/>
  <c r="E42" i="9"/>
  <c r="B42" i="9" s="1"/>
  <c r="H41" i="9"/>
  <c r="G41" i="9"/>
  <c r="E41" i="9" s="1"/>
  <c r="B41" i="9" s="1"/>
  <c r="F41" i="9"/>
  <c r="H40" i="9"/>
  <c r="E40" i="9" s="1"/>
  <c r="B40" i="9" s="1"/>
  <c r="G40" i="9"/>
  <c r="F40" i="9"/>
  <c r="H39" i="9"/>
  <c r="G39" i="9"/>
  <c r="F39" i="9"/>
  <c r="E39" i="9"/>
  <c r="B39" i="9" s="1"/>
  <c r="H38" i="9"/>
  <c r="G38" i="9"/>
  <c r="E38" i="9" s="1"/>
  <c r="F38" i="9"/>
  <c r="H37" i="9"/>
  <c r="G37" i="9"/>
  <c r="F37" i="9"/>
  <c r="H36" i="9"/>
  <c r="E36" i="9" s="1"/>
  <c r="B36" i="9" s="1"/>
  <c r="G36" i="9"/>
  <c r="F36" i="9"/>
  <c r="H35" i="9"/>
  <c r="G35" i="9"/>
  <c r="F35" i="9"/>
  <c r="E35" i="9"/>
  <c r="B35" i="9" s="1"/>
  <c r="H34" i="9"/>
  <c r="G34" i="9"/>
  <c r="E34" i="9" s="1"/>
  <c r="F34" i="9"/>
  <c r="H33" i="9"/>
  <c r="G33" i="9"/>
  <c r="F33" i="9"/>
  <c r="H32" i="9"/>
  <c r="E32" i="9" s="1"/>
  <c r="B32" i="9" s="1"/>
  <c r="G32" i="9"/>
  <c r="F32" i="9"/>
  <c r="H31" i="9"/>
  <c r="G31" i="9"/>
  <c r="F31" i="9"/>
  <c r="E31" i="9"/>
  <c r="B31" i="9" s="1"/>
  <c r="H30" i="9"/>
  <c r="G30" i="9"/>
  <c r="E30" i="9" s="1"/>
  <c r="F30" i="9"/>
  <c r="H29" i="9"/>
  <c r="G29" i="9"/>
  <c r="F29" i="9"/>
  <c r="H28" i="9"/>
  <c r="E28" i="9" s="1"/>
  <c r="G28" i="9"/>
  <c r="F28" i="9"/>
  <c r="B28" i="9"/>
  <c r="H27" i="9"/>
  <c r="G27" i="9"/>
  <c r="F27" i="9"/>
  <c r="E27" i="9"/>
  <c r="B27" i="9" s="1"/>
  <c r="H26" i="9"/>
  <c r="G26" i="9"/>
  <c r="E26" i="9" s="1"/>
  <c r="F26" i="9"/>
  <c r="H25" i="9"/>
  <c r="G25" i="9"/>
  <c r="F25" i="9"/>
  <c r="F24" i="9"/>
  <c r="F4" i="9"/>
  <c r="O3" i="9"/>
  <c r="G296" i="9" s="1"/>
  <c r="E296" i="9" s="1"/>
  <c r="B296" i="9" s="1"/>
  <c r="I3" i="9"/>
  <c r="H3" i="9"/>
  <c r="G3" i="9"/>
  <c r="D104" i="8"/>
  <c r="D97" i="8"/>
  <c r="D92" i="8"/>
  <c r="D87" i="8"/>
  <c r="D82" i="8"/>
  <c r="D77" i="8"/>
  <c r="D72" i="8"/>
  <c r="D67" i="8"/>
  <c r="D62" i="8"/>
  <c r="D57" i="8"/>
  <c r="D52" i="8"/>
  <c r="D46" i="8"/>
  <c r="D37" i="8"/>
  <c r="D27" i="8"/>
  <c r="D18" i="8"/>
  <c r="D8" i="8"/>
  <c r="D6" i="8"/>
  <c r="E44" i="7"/>
  <c r="D44" i="7"/>
  <c r="E39" i="7"/>
  <c r="D39" i="7"/>
  <c r="D38" i="7" s="1"/>
  <c r="H35" i="3" s="1"/>
  <c r="E38" i="7"/>
  <c r="E30" i="7"/>
  <c r="D30" i="7"/>
  <c r="D22" i="7" s="1"/>
  <c r="H34" i="3" s="1"/>
  <c r="E23" i="7"/>
  <c r="E22" i="7" s="1"/>
  <c r="D23" i="7"/>
  <c r="E14" i="7"/>
  <c r="D14" i="7"/>
  <c r="E7" i="7"/>
  <c r="D7" i="7"/>
  <c r="E6" i="7"/>
  <c r="E5" i="7" s="1"/>
  <c r="D6" i="7"/>
  <c r="D5" i="7" s="1"/>
  <c r="F140" i="6"/>
  <c r="F139" i="6"/>
  <c r="F138" i="6"/>
  <c r="F137" i="6"/>
  <c r="F136" i="6"/>
  <c r="F135" i="6"/>
  <c r="F134" i="6"/>
  <c r="F133" i="6"/>
  <c r="F132" i="6"/>
  <c r="F131" i="6"/>
  <c r="E130" i="6"/>
  <c r="D130" i="6"/>
  <c r="D129" i="6" s="1"/>
  <c r="F129" i="6" s="1"/>
  <c r="E129" i="6"/>
  <c r="F128" i="6"/>
  <c r="F127" i="6"/>
  <c r="F126" i="6"/>
  <c r="F125" i="6"/>
  <c r="F124" i="6"/>
  <c r="F123" i="6"/>
  <c r="E122" i="6"/>
  <c r="D122" i="6"/>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E89" i="6" s="1"/>
  <c r="D90" i="6"/>
  <c r="F90"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E35" i="6" s="1"/>
  <c r="D43" i="6"/>
  <c r="F43" i="6" s="1"/>
  <c r="F42" i="6"/>
  <c r="F41" i="6"/>
  <c r="F40" i="6"/>
  <c r="F39" i="6"/>
  <c r="E39" i="6"/>
  <c r="D39" i="6"/>
  <c r="F38" i="6"/>
  <c r="F37"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E141" i="6" s="1"/>
  <c r="I31" i="3" s="1"/>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E273" i="5" s="1"/>
  <c r="D276" i="5"/>
  <c r="F276" i="5" s="1"/>
  <c r="F275" i="5"/>
  <c r="F274" i="5"/>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D254" i="5"/>
  <c r="F253" i="5"/>
  <c r="F252" i="5"/>
  <c r="F251" i="5"/>
  <c r="E251" i="5"/>
  <c r="E250" i="5" s="1"/>
  <c r="D251" i="5"/>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7" i="5"/>
  <c r="F216" i="5"/>
  <c r="F215" i="5"/>
  <c r="F214" i="5"/>
  <c r="F213" i="5"/>
  <c r="F212" i="5"/>
  <c r="F211" i="5"/>
  <c r="F210" i="5"/>
  <c r="E210" i="5"/>
  <c r="D210" i="5"/>
  <c r="F209" i="5"/>
  <c r="F208" i="5"/>
  <c r="F207" i="5"/>
  <c r="F206" i="5"/>
  <c r="F205" i="5"/>
  <c r="F204" i="5"/>
  <c r="F203" i="5"/>
  <c r="E203" i="5"/>
  <c r="D203" i="5"/>
  <c r="D202" i="5" s="1"/>
  <c r="G337" i="9" s="1"/>
  <c r="E202" i="5"/>
  <c r="H337" i="9" s="1"/>
  <c r="F201" i="5"/>
  <c r="F200" i="5"/>
  <c r="F199" i="5"/>
  <c r="F198" i="5"/>
  <c r="F197" i="5"/>
  <c r="F196" i="5"/>
  <c r="E196" i="5"/>
  <c r="H336" i="9" s="1"/>
  <c r="D196" i="5"/>
  <c r="G336" i="9" s="1"/>
  <c r="F195" i="5"/>
  <c r="F194" i="5"/>
  <c r="F193" i="5"/>
  <c r="F192" i="5"/>
  <c r="F191" i="5"/>
  <c r="F190" i="5"/>
  <c r="F189" i="5"/>
  <c r="F188" i="5"/>
  <c r="F187" i="5"/>
  <c r="F186" i="5"/>
  <c r="E185" i="5"/>
  <c r="D185" i="5"/>
  <c r="F184" i="5"/>
  <c r="F183" i="5"/>
  <c r="F182" i="5"/>
  <c r="F181" i="5"/>
  <c r="F180" i="5"/>
  <c r="E180" i="5"/>
  <c r="E177" i="5" s="1"/>
  <c r="H335" i="9" s="1"/>
  <c r="D180" i="5"/>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E147" i="5"/>
  <c r="D147" i="5"/>
  <c r="F147" i="5" s="1"/>
  <c r="F146" i="5"/>
  <c r="F145" i="5"/>
  <c r="F144" i="5"/>
  <c r="F143" i="5"/>
  <c r="E143" i="5"/>
  <c r="D143" i="5"/>
  <c r="F142" i="5"/>
  <c r="F141" i="5"/>
  <c r="F140" i="5"/>
  <c r="F139" i="5"/>
  <c r="F138" i="5"/>
  <c r="F137" i="5"/>
  <c r="F136" i="5"/>
  <c r="E136" i="5"/>
  <c r="D136" i="5"/>
  <c r="D135" i="5" s="1"/>
  <c r="F135" i="5"/>
  <c r="E135" i="5"/>
  <c r="F134" i="5"/>
  <c r="F133" i="5"/>
  <c r="F132" i="5"/>
  <c r="F131" i="5"/>
  <c r="F130" i="5"/>
  <c r="F129" i="5"/>
  <c r="F128" i="5"/>
  <c r="E127" i="5"/>
  <c r="D127" i="5"/>
  <c r="F127" i="5" s="1"/>
  <c r="F126" i="5"/>
  <c r="F125" i="5"/>
  <c r="F124" i="5"/>
  <c r="F123" i="5"/>
  <c r="F122" i="5"/>
  <c r="F121" i="5"/>
  <c r="E120" i="5"/>
  <c r="E119" i="5" s="1"/>
  <c r="D120" i="5"/>
  <c r="F120"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G313" i="9" s="1"/>
  <c r="D88" i="5"/>
  <c r="F88" i="5" s="1"/>
  <c r="F87" i="5"/>
  <c r="F86" i="5"/>
  <c r="F85" i="5"/>
  <c r="F84" i="5"/>
  <c r="F83" i="5"/>
  <c r="E82" i="5"/>
  <c r="D82" i="5"/>
  <c r="F82" i="5" s="1"/>
  <c r="F81" i="5"/>
  <c r="F80" i="5"/>
  <c r="F79" i="5"/>
  <c r="F78" i="5"/>
  <c r="F77" i="5"/>
  <c r="E76" i="5"/>
  <c r="D76" i="5"/>
  <c r="F76" i="5" s="1"/>
  <c r="F75" i="5"/>
  <c r="F74" i="5"/>
  <c r="F73" i="5"/>
  <c r="F72" i="5"/>
  <c r="E71" i="5"/>
  <c r="D71" i="5"/>
  <c r="F71" i="5" s="1"/>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8" i="5"/>
  <c r="F17" i="5"/>
  <c r="F16" i="5"/>
  <c r="F15" i="5"/>
  <c r="F14" i="5"/>
  <c r="E13" i="5"/>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E648" i="4"/>
  <c r="D642" i="1" s="1"/>
  <c r="D647" i="4"/>
  <c r="F642" i="4"/>
  <c r="F641" i="4"/>
  <c r="F638" i="4"/>
  <c r="F637" i="4"/>
  <c r="E636" i="4"/>
  <c r="D636" i="4"/>
  <c r="F636" i="4" s="1"/>
  <c r="F635" i="4"/>
  <c r="F634" i="4"/>
  <c r="E633" i="4"/>
  <c r="D633" i="4"/>
  <c r="F633" i="4" s="1"/>
  <c r="F632" i="4"/>
  <c r="F631" i="4"/>
  <c r="F630" i="4"/>
  <c r="E630" i="4"/>
  <c r="E629" i="4" s="1"/>
  <c r="D630" i="4"/>
  <c r="D629" i="4"/>
  <c r="F629" i="4" s="1"/>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G156" i="9" s="1"/>
  <c r="E156" i="9" s="1"/>
  <c r="B156" i="9" s="1"/>
  <c r="F606" i="4"/>
  <c r="F605" i="4"/>
  <c r="F604" i="4"/>
  <c r="E603" i="4"/>
  <c r="D603" i="4"/>
  <c r="F603" i="4" s="1"/>
  <c r="F602" i="4"/>
  <c r="F601" i="4"/>
  <c r="F600" i="4"/>
  <c r="F599" i="4"/>
  <c r="E598" i="4"/>
  <c r="D598" i="4"/>
  <c r="F598" i="4" s="1"/>
  <c r="D597" i="4"/>
  <c r="F596" i="4"/>
  <c r="F595" i="4"/>
  <c r="E594" i="4"/>
  <c r="D594" i="4"/>
  <c r="F594" i="4" s="1"/>
  <c r="F593" i="4"/>
  <c r="F592" i="4"/>
  <c r="E591" i="4"/>
  <c r="D591" i="4"/>
  <c r="F591" i="4" s="1"/>
  <c r="F590" i="4"/>
  <c r="E589" i="4"/>
  <c r="E584" i="4" s="1"/>
  <c r="D589" i="4"/>
  <c r="F589" i="4" s="1"/>
  <c r="F588" i="4"/>
  <c r="F587" i="4"/>
  <c r="F586" i="4"/>
  <c r="F585" i="4"/>
  <c r="E585" i="4"/>
  <c r="D585" i="4"/>
  <c r="F583" i="4"/>
  <c r="F582" i="4"/>
  <c r="F581" i="4"/>
  <c r="E581" i="4"/>
  <c r="D581" i="4"/>
  <c r="F580" i="4"/>
  <c r="F579" i="4"/>
  <c r="E578" i="4"/>
  <c r="D578" i="4"/>
  <c r="F578" i="4" s="1"/>
  <c r="F577" i="4"/>
  <c r="F576" i="4"/>
  <c r="F575" i="4"/>
  <c r="E575" i="4"/>
  <c r="D575" i="4"/>
  <c r="F574" i="4"/>
  <c r="F573" i="4"/>
  <c r="F572" i="4"/>
  <c r="E572" i="4"/>
  <c r="E571" i="4" s="1"/>
  <c r="D572" i="4"/>
  <c r="F571" i="4"/>
  <c r="D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E536" i="4"/>
  <c r="F534" i="4"/>
  <c r="F533" i="4"/>
  <c r="F532" i="4"/>
  <c r="E532" i="4"/>
  <c r="D532" i="4"/>
  <c r="F531" i="4"/>
  <c r="F530" i="4"/>
  <c r="E529" i="4"/>
  <c r="D529" i="4"/>
  <c r="F529" i="4" s="1"/>
  <c r="F528" i="4"/>
  <c r="F527" i="4"/>
  <c r="E526" i="4"/>
  <c r="D526" i="4"/>
  <c r="F526" i="4" s="1"/>
  <c r="F525" i="4"/>
  <c r="F524" i="4"/>
  <c r="F523" i="4"/>
  <c r="E523" i="4"/>
  <c r="D523" i="4"/>
  <c r="D522" i="4"/>
  <c r="F522"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2" i="4" s="1"/>
  <c r="D491" i="4"/>
  <c r="F490" i="4"/>
  <c r="F489" i="4"/>
  <c r="E488" i="4"/>
  <c r="D488" i="4"/>
  <c r="F488" i="4" s="1"/>
  <c r="F487" i="4"/>
  <c r="F486" i="4"/>
  <c r="F485" i="4"/>
  <c r="E485" i="4"/>
  <c r="D485" i="4"/>
  <c r="F484" i="4"/>
  <c r="F483" i="4"/>
  <c r="F482" i="4"/>
  <c r="F481" i="4"/>
  <c r="E480" i="4"/>
  <c r="D480" i="4"/>
  <c r="F478" i="4"/>
  <c r="F477" i="4"/>
  <c r="E476" i="4"/>
  <c r="E466" i="4" s="1"/>
  <c r="D476" i="4"/>
  <c r="F476" i="4" s="1"/>
  <c r="F475" i="4"/>
  <c r="F474" i="4"/>
  <c r="F473" i="4"/>
  <c r="E473" i="4"/>
  <c r="D473" i="4"/>
  <c r="F472" i="4"/>
  <c r="F471" i="4"/>
  <c r="F470" i="4"/>
  <c r="E470" i="4"/>
  <c r="D470" i="4"/>
  <c r="F469" i="4"/>
  <c r="F468" i="4"/>
  <c r="E467" i="4"/>
  <c r="D467" i="4"/>
  <c r="D466" i="4" s="1"/>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E428" i="4"/>
  <c r="D428" i="4"/>
  <c r="E427" i="4"/>
  <c r="D427" i="4"/>
  <c r="F427" i="4" s="1"/>
  <c r="F426" i="4"/>
  <c r="E426" i="4"/>
  <c r="D426" i="4"/>
  <c r="F421" i="4"/>
  <c r="F420" i="4"/>
  <c r="F419" i="4"/>
  <c r="E418" i="4"/>
  <c r="F416" i="4"/>
  <c r="F415" i="4"/>
  <c r="F414" i="4"/>
  <c r="F413" i="4"/>
  <c r="F412" i="4"/>
  <c r="E412" i="4"/>
  <c r="D412" i="4"/>
  <c r="F411" i="4"/>
  <c r="F410" i="4"/>
  <c r="E410" i="4"/>
  <c r="D410" i="4"/>
  <c r="F409" i="4"/>
  <c r="F408" i="4"/>
  <c r="E407" i="4"/>
  <c r="E406" i="4" s="1"/>
  <c r="D407" i="4"/>
  <c r="F407" i="4" s="1"/>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9" i="4" s="1"/>
  <c r="F378" i="4"/>
  <c r="F377" i="4"/>
  <c r="F376" i="4"/>
  <c r="F375" i="4"/>
  <c r="F374" i="4"/>
  <c r="E374" i="4"/>
  <c r="D374" i="4"/>
  <c r="E373" i="4"/>
  <c r="F372" i="4"/>
  <c r="F371" i="4"/>
  <c r="F370" i="4"/>
  <c r="F369" i="4"/>
  <c r="F368" i="4"/>
  <c r="F367" i="4"/>
  <c r="F366" i="4"/>
  <c r="E366" i="4"/>
  <c r="D366" i="4"/>
  <c r="F365" i="4"/>
  <c r="F364" i="4"/>
  <c r="F363" i="4"/>
  <c r="E362" i="4"/>
  <c r="D362" i="4"/>
  <c r="E361" i="4"/>
  <c r="E360" i="4" s="1"/>
  <c r="F359" i="4"/>
  <c r="E358" i="4"/>
  <c r="D358" i="4"/>
  <c r="F358" i="4" s="1"/>
  <c r="F357" i="4"/>
  <c r="F356" i="4"/>
  <c r="E355" i="4"/>
  <c r="E354" i="4" s="1"/>
  <c r="D355" i="4"/>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E321" i="4" s="1"/>
  <c r="D327" i="4"/>
  <c r="F327" i="4" s="1"/>
  <c r="F326" i="4"/>
  <c r="F325" i="4"/>
  <c r="F324" i="4"/>
  <c r="F323" i="4"/>
  <c r="E322" i="4"/>
  <c r="D322" i="4"/>
  <c r="F322" i="4" s="1"/>
  <c r="F320" i="4"/>
  <c r="F319" i="4"/>
  <c r="F318" i="4"/>
  <c r="F317" i="4"/>
  <c r="F316" i="4"/>
  <c r="F315" i="4"/>
  <c r="E314" i="4"/>
  <c r="D314" i="4"/>
  <c r="F314" i="4" s="1"/>
  <c r="F313" i="4"/>
  <c r="F312" i="4"/>
  <c r="F311" i="4"/>
  <c r="F310" i="4"/>
  <c r="E310" i="4"/>
  <c r="E309" i="4" s="1"/>
  <c r="E308" i="4" s="1"/>
  <c r="E417" i="4" s="1"/>
  <c r="D310"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D273" i="4"/>
  <c r="F272" i="4"/>
  <c r="F271" i="4"/>
  <c r="F270" i="4"/>
  <c r="F269" i="4"/>
  <c r="E269" i="4"/>
  <c r="D269" i="4"/>
  <c r="F268" i="4"/>
  <c r="F267" i="4"/>
  <c r="F266" i="4"/>
  <c r="F265" i="4"/>
  <c r="F264" i="4"/>
  <c r="F263" i="4"/>
  <c r="E263" i="4"/>
  <c r="D263" i="4"/>
  <c r="D262" i="4" s="1"/>
  <c r="E262" i="4"/>
  <c r="F262" i="4" s="1"/>
  <c r="F261" i="4"/>
  <c r="F260" i="4"/>
  <c r="F259" i="4"/>
  <c r="F258" i="4"/>
  <c r="F257" i="4"/>
  <c r="E257" i="4"/>
  <c r="D257" i="4"/>
  <c r="F256" i="4"/>
  <c r="F255" i="4"/>
  <c r="F254" i="4"/>
  <c r="E254" i="4"/>
  <c r="D254" i="4"/>
  <c r="F253" i="4"/>
  <c r="F252" i="4"/>
  <c r="F251" i="4"/>
  <c r="E250" i="4"/>
  <c r="E230" i="4" s="1"/>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D231" i="4"/>
  <c r="F229" i="4"/>
  <c r="F228" i="4"/>
  <c r="F227" i="4"/>
  <c r="F226" i="4"/>
  <c r="E225" i="4"/>
  <c r="D225" i="4"/>
  <c r="F225" i="4" s="1"/>
  <c r="F224" i="4"/>
  <c r="F223" i="4"/>
  <c r="E222" i="4"/>
  <c r="E221" i="4" s="1"/>
  <c r="D222" i="4"/>
  <c r="F222" i="4" s="1"/>
  <c r="F220" i="4"/>
  <c r="F219" i="4"/>
  <c r="F218" i="4"/>
  <c r="F217" i="4"/>
  <c r="F216" i="4"/>
  <c r="E216" i="4"/>
  <c r="D216" i="4"/>
  <c r="F215" i="4"/>
  <c r="F214" i="4"/>
  <c r="F213" i="4"/>
  <c r="F212" i="4"/>
  <c r="F211" i="4"/>
  <c r="F210" i="4"/>
  <c r="F209" i="4"/>
  <c r="E208" i="4"/>
  <c r="D208" i="4"/>
  <c r="F208" i="4" s="1"/>
  <c r="F207" i="4"/>
  <c r="F206" i="4"/>
  <c r="F205" i="4"/>
  <c r="F204" i="4"/>
  <c r="F203" i="4"/>
  <c r="E203" i="4"/>
  <c r="D203" i="4"/>
  <c r="E202"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E165" i="4"/>
  <c r="E164" i="4" s="1"/>
  <c r="D165" i="4"/>
  <c r="F163" i="4"/>
  <c r="F162" i="4"/>
  <c r="F161" i="4"/>
  <c r="F160" i="4"/>
  <c r="E160" i="4"/>
  <c r="D160" i="4"/>
  <c r="F159" i="4"/>
  <c r="F158" i="4"/>
  <c r="F157" i="4"/>
  <c r="F156" i="4"/>
  <c r="F155" i="4"/>
  <c r="F154" i="4"/>
  <c r="E154" i="4"/>
  <c r="D154" i="4"/>
  <c r="E153" i="4"/>
  <c r="D153" i="4"/>
  <c r="F151" i="4"/>
  <c r="F150" i="4"/>
  <c r="F149" i="4"/>
  <c r="F148" i="4"/>
  <c r="F147" i="4"/>
  <c r="F146" i="4"/>
  <c r="F145" i="4"/>
  <c r="F144" i="4"/>
  <c r="F143" i="4"/>
  <c r="F142" i="4"/>
  <c r="F141" i="4"/>
  <c r="E141" i="4"/>
  <c r="D141" i="4"/>
  <c r="E140" i="4"/>
  <c r="D140" i="4"/>
  <c r="F140" i="4" s="1"/>
  <c r="F139" i="4"/>
  <c r="F138" i="4"/>
  <c r="F137" i="4"/>
  <c r="F136" i="4"/>
  <c r="E135" i="4"/>
  <c r="D135" i="4"/>
  <c r="E134" i="4"/>
  <c r="F133" i="4"/>
  <c r="F132" i="4"/>
  <c r="F131" i="4"/>
  <c r="F130" i="4"/>
  <c r="E129" i="4"/>
  <c r="D129" i="4"/>
  <c r="F129" i="4" s="1"/>
  <c r="F128" i="4"/>
  <c r="F127" i="4"/>
  <c r="F126" i="4"/>
  <c r="E126" i="4"/>
  <c r="D126" i="4"/>
  <c r="E125" i="4"/>
  <c r="D125" i="4"/>
  <c r="F125" i="4" s="1"/>
  <c r="F124" i="4"/>
  <c r="F123" i="4"/>
  <c r="F122" i="4"/>
  <c r="F121" i="4"/>
  <c r="E120" i="4"/>
  <c r="D120" i="4"/>
  <c r="F120" i="4" s="1"/>
  <c r="F119" i="4"/>
  <c r="F118" i="4"/>
  <c r="F117" i="4"/>
  <c r="F116" i="4"/>
  <c r="F115" i="4"/>
  <c r="F114" i="4"/>
  <c r="F113" i="4"/>
  <c r="E112" i="4"/>
  <c r="F112" i="4" s="1"/>
  <c r="D112" i="4"/>
  <c r="F111" i="4"/>
  <c r="F110" i="4"/>
  <c r="F109" i="4"/>
  <c r="F108" i="4"/>
  <c r="E107" i="4"/>
  <c r="E106" i="4" s="1"/>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F83" i="4" s="1"/>
  <c r="E82" i="4"/>
  <c r="F81" i="4"/>
  <c r="F80" i="4"/>
  <c r="F79" i="4"/>
  <c r="F78" i="4"/>
  <c r="E77" i="4"/>
  <c r="D77" i="4"/>
  <c r="F77" i="4" s="1"/>
  <c r="F76" i="4"/>
  <c r="F75" i="4"/>
  <c r="E74" i="4"/>
  <c r="D74" i="4"/>
  <c r="F73" i="4"/>
  <c r="F72" i="4"/>
  <c r="E71" i="4"/>
  <c r="D71" i="4"/>
  <c r="F71" i="4" s="1"/>
  <c r="F70" i="4"/>
  <c r="F69" i="4"/>
  <c r="F68" i="4"/>
  <c r="E68" i="4"/>
  <c r="D68" i="4"/>
  <c r="F67" i="4"/>
  <c r="F66" i="4"/>
  <c r="F65" i="4"/>
  <c r="E64" i="4"/>
  <c r="D64" i="4"/>
  <c r="F64" i="4" s="1"/>
  <c r="F63" i="4"/>
  <c r="F62" i="4"/>
  <c r="E61" i="4"/>
  <c r="D61" i="4"/>
  <c r="F61" i="4" s="1"/>
  <c r="F60" i="4"/>
  <c r="F59" i="4"/>
  <c r="E58" i="4"/>
  <c r="F58" i="4" s="1"/>
  <c r="D58" i="4"/>
  <c r="F57" i="4"/>
  <c r="F56" i="4"/>
  <c r="F55" i="4"/>
  <c r="F54" i="4"/>
  <c r="E53" i="4"/>
  <c r="D53" i="4"/>
  <c r="F53" i="4" s="1"/>
  <c r="F52" i="4"/>
  <c r="F51" i="4"/>
  <c r="F50" i="4"/>
  <c r="E50" i="4"/>
  <c r="D50" i="4"/>
  <c r="D49" i="4"/>
  <c r="F48" i="4"/>
  <c r="F47" i="4"/>
  <c r="F46" i="4"/>
  <c r="F45" i="4"/>
  <c r="E44" i="4"/>
  <c r="E43" i="4" s="1"/>
  <c r="D44" i="4"/>
  <c r="F44" i="4" s="1"/>
  <c r="D43" i="4"/>
  <c r="F43" i="4" s="1"/>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F8" i="4"/>
  <c r="E8" i="4"/>
  <c r="D8" i="4"/>
  <c r="E7" i="4"/>
  <c r="I41" i="3"/>
  <c r="G41" i="3"/>
  <c r="B41" i="3"/>
  <c r="G40" i="3"/>
  <c r="B40" i="3"/>
  <c r="G39" i="3"/>
  <c r="B39" i="3"/>
  <c r="H38" i="3"/>
  <c r="G38" i="3"/>
  <c r="B38" i="3"/>
  <c r="I36" i="3"/>
  <c r="H36" i="3"/>
  <c r="G36" i="3"/>
  <c r="B36" i="3"/>
  <c r="I35" i="3"/>
  <c r="G35" i="3"/>
  <c r="B35" i="3"/>
  <c r="I34" i="3"/>
  <c r="G34" i="3"/>
  <c r="B34" i="3"/>
  <c r="I33" i="3"/>
  <c r="G33" i="3"/>
  <c r="B33" i="3"/>
  <c r="G31" i="3"/>
  <c r="B31" i="3"/>
  <c r="I30" i="3"/>
  <c r="G30" i="3"/>
  <c r="B30" i="3"/>
  <c r="I29" i="3"/>
  <c r="H29" i="3"/>
  <c r="G29" i="3"/>
  <c r="B29" i="3"/>
  <c r="I28" i="3"/>
  <c r="G28" i="3"/>
  <c r="B28" i="3"/>
  <c r="I27" i="3"/>
  <c r="G27" i="3"/>
  <c r="B27" i="3"/>
  <c r="I25" i="3"/>
  <c r="G25" i="3"/>
  <c r="B25" i="3"/>
  <c r="G24" i="3"/>
  <c r="B24" i="3"/>
  <c r="G23" i="3"/>
  <c r="B23" i="3"/>
  <c r="G22" i="3"/>
  <c r="B22" i="3"/>
  <c r="G20" i="3"/>
  <c r="B20" i="3"/>
  <c r="G19" i="3"/>
  <c r="B19" i="3"/>
  <c r="G18" i="3"/>
  <c r="B18" i="3"/>
  <c r="G17" i="3"/>
  <c r="B17" i="3"/>
  <c r="H10" i="3" a="1"/>
  <c r="H10" i="3" s="1"/>
  <c r="L3" i="9" s="1"/>
  <c r="C1685" i="1"/>
  <c r="H1684" i="1"/>
  <c r="G1684" i="1"/>
  <c r="C1684" i="1"/>
  <c r="H1683" i="1"/>
  <c r="G1683" i="1"/>
  <c r="C1683" i="1"/>
  <c r="C1682" i="1"/>
  <c r="H1681" i="1"/>
  <c r="C1681" i="1"/>
  <c r="G1681" i="1" s="1"/>
  <c r="H1680" i="1"/>
  <c r="G1680" i="1"/>
  <c r="C1680" i="1"/>
  <c r="C1679" i="1"/>
  <c r="G1678" i="1"/>
  <c r="C1678" i="1"/>
  <c r="H1678" i="1" s="1"/>
  <c r="C1677" i="1"/>
  <c r="H1676" i="1"/>
  <c r="G1676" i="1"/>
  <c r="C1676" i="1"/>
  <c r="H1675" i="1"/>
  <c r="G1675" i="1"/>
  <c r="C1675" i="1"/>
  <c r="C1674" i="1"/>
  <c r="H1673" i="1"/>
  <c r="C1673" i="1"/>
  <c r="G1673" i="1" s="1"/>
  <c r="H1672" i="1"/>
  <c r="G1672" i="1"/>
  <c r="C1672" i="1"/>
  <c r="C1671" i="1"/>
  <c r="G1670" i="1"/>
  <c r="C1670" i="1"/>
  <c r="H1670" i="1" s="1"/>
  <c r="C1669" i="1"/>
  <c r="H1668" i="1"/>
  <c r="G1668" i="1"/>
  <c r="C1668" i="1"/>
  <c r="H1667" i="1"/>
  <c r="G1667" i="1"/>
  <c r="C1667" i="1"/>
  <c r="C1666" i="1"/>
  <c r="H1665" i="1"/>
  <c r="C1665" i="1"/>
  <c r="G1665" i="1" s="1"/>
  <c r="H1664" i="1"/>
  <c r="G1664" i="1"/>
  <c r="C1664" i="1"/>
  <c r="C1663" i="1"/>
  <c r="G1662" i="1"/>
  <c r="C1662" i="1"/>
  <c r="H1662" i="1" s="1"/>
  <c r="C1661" i="1"/>
  <c r="H1660" i="1"/>
  <c r="G1660" i="1"/>
  <c r="C1660" i="1"/>
  <c r="H1659" i="1"/>
  <c r="G1659" i="1"/>
  <c r="C1659" i="1"/>
  <c r="C1658" i="1"/>
  <c r="H1657" i="1"/>
  <c r="C1657" i="1"/>
  <c r="G1657" i="1" s="1"/>
  <c r="H1656" i="1"/>
  <c r="G1656" i="1"/>
  <c r="C1656" i="1"/>
  <c r="C1655" i="1"/>
  <c r="G1654" i="1"/>
  <c r="C1654" i="1"/>
  <c r="H1654" i="1" s="1"/>
  <c r="C1653" i="1"/>
  <c r="H1652" i="1"/>
  <c r="G1652" i="1"/>
  <c r="C1652" i="1"/>
  <c r="H1651" i="1"/>
  <c r="G1651" i="1"/>
  <c r="C1651" i="1"/>
  <c r="C1650" i="1"/>
  <c r="C1649" i="1"/>
  <c r="H1648" i="1"/>
  <c r="G1648" i="1"/>
  <c r="C1648" i="1"/>
  <c r="H1647" i="1"/>
  <c r="G1647" i="1"/>
  <c r="C1647" i="1"/>
  <c r="G1646" i="1"/>
  <c r="C1646" i="1"/>
  <c r="H1646" i="1" s="1"/>
  <c r="C1645" i="1"/>
  <c r="H1644" i="1"/>
  <c r="G1644" i="1"/>
  <c r="C1644" i="1"/>
  <c r="H1643" i="1"/>
  <c r="G1643" i="1"/>
  <c r="C1643" i="1"/>
  <c r="C1642" i="1"/>
  <c r="H1642" i="1" s="1"/>
  <c r="C1641" i="1"/>
  <c r="H1640" i="1"/>
  <c r="G1640" i="1"/>
  <c r="C1640" i="1"/>
  <c r="H1639" i="1"/>
  <c r="G1639" i="1"/>
  <c r="C1639" i="1"/>
  <c r="C1638" i="1"/>
  <c r="H1638" i="1" s="1"/>
  <c r="C1637" i="1"/>
  <c r="H1636" i="1"/>
  <c r="G1636" i="1"/>
  <c r="C1636" i="1"/>
  <c r="H1635" i="1"/>
  <c r="G1635" i="1"/>
  <c r="C1635" i="1"/>
  <c r="C1634" i="1"/>
  <c r="C1633" i="1"/>
  <c r="H1632" i="1"/>
  <c r="G1632" i="1"/>
  <c r="C1632" i="1"/>
  <c r="H1631" i="1"/>
  <c r="G1631" i="1"/>
  <c r="C1631" i="1"/>
  <c r="G1630" i="1"/>
  <c r="C1630" i="1"/>
  <c r="H1630" i="1" s="1"/>
  <c r="C1629" i="1"/>
  <c r="H1628" i="1"/>
  <c r="G1628" i="1"/>
  <c r="C1628" i="1"/>
  <c r="G1626" i="1"/>
  <c r="C1626" i="1"/>
  <c r="H1626" i="1" s="1"/>
  <c r="C1625" i="1"/>
  <c r="H1624" i="1"/>
  <c r="G1624" i="1"/>
  <c r="C1624" i="1"/>
  <c r="H1623" i="1"/>
  <c r="G1623" i="1"/>
  <c r="C1623" i="1"/>
  <c r="C1622" i="1"/>
  <c r="H1622" i="1" s="1"/>
  <c r="H1619" i="1"/>
  <c r="G1619" i="1"/>
  <c r="C1619" i="1"/>
  <c r="G1618" i="1"/>
  <c r="C1618" i="1"/>
  <c r="H1618" i="1" s="1"/>
  <c r="C1617" i="1"/>
  <c r="H1616" i="1"/>
  <c r="G1616" i="1"/>
  <c r="C1616" i="1"/>
  <c r="H1615" i="1"/>
  <c r="G1615" i="1"/>
  <c r="C1615" i="1"/>
  <c r="C1614" i="1"/>
  <c r="H1614" i="1" s="1"/>
  <c r="C1613" i="1"/>
  <c r="H1612" i="1"/>
  <c r="G1612" i="1"/>
  <c r="C1612" i="1"/>
  <c r="H1611" i="1"/>
  <c r="G1611" i="1"/>
  <c r="C1611" i="1"/>
  <c r="C1610" i="1"/>
  <c r="H1610" i="1" s="1"/>
  <c r="C1609" i="1"/>
  <c r="H1608" i="1"/>
  <c r="G1608" i="1"/>
  <c r="C1608" i="1"/>
  <c r="H1607" i="1"/>
  <c r="G1607" i="1"/>
  <c r="C1607" i="1"/>
  <c r="C1606" i="1"/>
  <c r="C1605" i="1"/>
  <c r="H1604" i="1"/>
  <c r="G1604" i="1"/>
  <c r="C1604" i="1"/>
  <c r="C1602" i="1"/>
  <c r="H1600" i="1"/>
  <c r="G1600" i="1"/>
  <c r="C1600" i="1"/>
  <c r="H1599" i="1"/>
  <c r="G1599" i="1"/>
  <c r="C1599" i="1"/>
  <c r="G1598" i="1"/>
  <c r="C1598" i="1"/>
  <c r="H1598" i="1" s="1"/>
  <c r="C1597" i="1"/>
  <c r="H1596" i="1"/>
  <c r="G1596" i="1"/>
  <c r="C1596" i="1"/>
  <c r="H1595" i="1"/>
  <c r="G1595" i="1"/>
  <c r="C1595" i="1"/>
  <c r="C1594" i="1"/>
  <c r="H1594" i="1" s="1"/>
  <c r="C1593" i="1"/>
  <c r="H1592" i="1"/>
  <c r="G1592" i="1"/>
  <c r="C1592" i="1"/>
  <c r="H1591" i="1"/>
  <c r="G1591" i="1"/>
  <c r="C1591" i="1"/>
  <c r="C1590" i="1"/>
  <c r="H1590" i="1" s="1"/>
  <c r="C1589" i="1"/>
  <c r="H1588" i="1"/>
  <c r="G1588" i="1"/>
  <c r="C1588" i="1"/>
  <c r="H1587" i="1"/>
  <c r="G1587" i="1"/>
  <c r="C1587" i="1"/>
  <c r="C1586" i="1"/>
  <c r="C1585" i="1"/>
  <c r="H1584" i="1"/>
  <c r="G1584" i="1"/>
  <c r="C1584" i="1"/>
  <c r="H1583" i="1"/>
  <c r="G1583" i="1"/>
  <c r="C1583" i="1"/>
  <c r="G1582" i="1"/>
  <c r="C1582" i="1"/>
  <c r="H1582" i="1" s="1"/>
  <c r="C1581" i="1"/>
  <c r="J1580" i="1"/>
  <c r="G1580" i="1"/>
  <c r="I1580" i="1" s="1"/>
  <c r="D1580" i="1"/>
  <c r="C1580" i="1"/>
  <c r="H1580" i="1" s="1"/>
  <c r="H1579" i="1"/>
  <c r="D1579" i="1"/>
  <c r="C1579" i="1"/>
  <c r="J1578" i="1"/>
  <c r="G1578" i="1"/>
  <c r="I1578" i="1" s="1"/>
  <c r="D1578" i="1"/>
  <c r="C1578" i="1"/>
  <c r="H1578" i="1" s="1"/>
  <c r="H1577" i="1"/>
  <c r="D1577" i="1"/>
  <c r="C1577" i="1"/>
  <c r="H1576" i="1"/>
  <c r="D1576" i="1"/>
  <c r="C1576" i="1"/>
  <c r="G1576" i="1" s="1"/>
  <c r="D1575" i="1"/>
  <c r="C1575" i="1"/>
  <c r="H1574" i="1"/>
  <c r="D1574" i="1"/>
  <c r="C1574" i="1"/>
  <c r="D1573" i="1"/>
  <c r="C1573" i="1"/>
  <c r="H1572" i="1"/>
  <c r="D1572" i="1"/>
  <c r="C1572" i="1"/>
  <c r="D1571" i="1"/>
  <c r="C1571" i="1"/>
  <c r="D1570" i="1"/>
  <c r="C1570" i="1"/>
  <c r="J1569" i="1"/>
  <c r="D1569" i="1"/>
  <c r="G1569" i="1" s="1"/>
  <c r="C1569" i="1"/>
  <c r="H1569" i="1" s="1"/>
  <c r="D1568" i="1"/>
  <c r="C1568" i="1"/>
  <c r="J1567" i="1"/>
  <c r="D1567" i="1"/>
  <c r="G1567" i="1" s="1"/>
  <c r="I1567" i="1" s="1"/>
  <c r="C1567" i="1"/>
  <c r="H1567" i="1" s="1"/>
  <c r="D1566" i="1"/>
  <c r="C1566" i="1"/>
  <c r="J1565" i="1"/>
  <c r="D1565" i="1"/>
  <c r="G1565" i="1" s="1"/>
  <c r="C1565" i="1"/>
  <c r="H1565" i="1" s="1"/>
  <c r="D1564" i="1"/>
  <c r="C1564" i="1"/>
  <c r="J1563" i="1"/>
  <c r="D1563" i="1"/>
  <c r="G1563" i="1" s="1"/>
  <c r="I1563" i="1" s="1"/>
  <c r="C1563" i="1"/>
  <c r="H1563" i="1" s="1"/>
  <c r="G1562" i="1"/>
  <c r="D1562" i="1"/>
  <c r="C1562" i="1"/>
  <c r="H1562" i="1" s="1"/>
  <c r="H1561" i="1"/>
  <c r="D1561" i="1"/>
  <c r="C1561" i="1"/>
  <c r="J1560" i="1"/>
  <c r="G1560" i="1"/>
  <c r="I1560" i="1" s="1"/>
  <c r="D1560" i="1"/>
  <c r="C1560" i="1"/>
  <c r="H1560" i="1" s="1"/>
  <c r="H1559" i="1"/>
  <c r="D1559" i="1"/>
  <c r="C1559" i="1"/>
  <c r="J1558" i="1"/>
  <c r="G1558" i="1"/>
  <c r="I1558" i="1" s="1"/>
  <c r="D1558" i="1"/>
  <c r="C1558" i="1"/>
  <c r="H1558" i="1" s="1"/>
  <c r="H1557" i="1"/>
  <c r="D1557" i="1"/>
  <c r="C1557" i="1"/>
  <c r="J1556" i="1"/>
  <c r="G1556" i="1"/>
  <c r="I1556" i="1" s="1"/>
  <c r="D1556" i="1"/>
  <c r="C1556" i="1"/>
  <c r="H1556" i="1" s="1"/>
  <c r="G1555" i="1"/>
  <c r="D1555" i="1"/>
  <c r="C1555" i="1"/>
  <c r="D1554" i="1"/>
  <c r="G1554" i="1" s="1"/>
  <c r="C1554" i="1"/>
  <c r="D1553" i="1"/>
  <c r="C1553" i="1"/>
  <c r="D1552" i="1"/>
  <c r="C1552" i="1"/>
  <c r="D1551" i="1"/>
  <c r="C1551" i="1"/>
  <c r="D1550" i="1"/>
  <c r="C1550" i="1"/>
  <c r="D1549" i="1"/>
  <c r="C1549" i="1"/>
  <c r="D1548" i="1"/>
  <c r="C1548" i="1"/>
  <c r="D1547" i="1"/>
  <c r="C1547" i="1"/>
  <c r="D1546" i="1"/>
  <c r="C1546" i="1"/>
  <c r="H1545" i="1"/>
  <c r="G1545" i="1"/>
  <c r="D1545" i="1"/>
  <c r="J1545" i="1" s="1"/>
  <c r="C1545" i="1"/>
  <c r="D1544" i="1"/>
  <c r="C1544" i="1"/>
  <c r="H1543" i="1"/>
  <c r="G1543" i="1"/>
  <c r="D1543" i="1"/>
  <c r="J1543" i="1" s="1"/>
  <c r="C1543" i="1"/>
  <c r="J1542" i="1"/>
  <c r="D1542" i="1"/>
  <c r="C1542" i="1"/>
  <c r="J1541" i="1"/>
  <c r="D1541" i="1"/>
  <c r="C1541" i="1"/>
  <c r="D1540" i="1"/>
  <c r="H1540" i="1" s="1"/>
  <c r="C1540" i="1"/>
  <c r="D1539" i="1"/>
  <c r="C1539" i="1"/>
  <c r="D1538" i="1"/>
  <c r="C1538" i="1"/>
  <c r="H1537" i="1"/>
  <c r="D1537" i="1"/>
  <c r="C1537" i="1"/>
  <c r="G1537" i="1" s="1"/>
  <c r="D1536" i="1"/>
  <c r="D1535" i="1"/>
  <c r="C1535" i="1"/>
  <c r="D1534" i="1"/>
  <c r="C1534" i="1"/>
  <c r="H1533" i="1"/>
  <c r="D1533" i="1"/>
  <c r="C1533" i="1"/>
  <c r="G1533" i="1" s="1"/>
  <c r="D1532" i="1"/>
  <c r="H1532" i="1" s="1"/>
  <c r="C1532" i="1"/>
  <c r="D1531" i="1"/>
  <c r="C1531" i="1"/>
  <c r="D1530" i="1"/>
  <c r="C1530" i="1"/>
  <c r="H1529" i="1"/>
  <c r="D1529" i="1"/>
  <c r="C1529" i="1"/>
  <c r="G1529" i="1" s="1"/>
  <c r="H1528" i="1"/>
  <c r="D1528" i="1"/>
  <c r="C1528" i="1"/>
  <c r="D1527" i="1"/>
  <c r="C1527" i="1"/>
  <c r="D1526" i="1"/>
  <c r="C1526" i="1"/>
  <c r="H1525" i="1"/>
  <c r="D1525" i="1"/>
  <c r="C1525" i="1"/>
  <c r="G1525" i="1" s="1"/>
  <c r="D1524" i="1"/>
  <c r="H1524" i="1" s="1"/>
  <c r="C1524" i="1"/>
  <c r="D1523" i="1"/>
  <c r="C1523" i="1"/>
  <c r="D1522" i="1"/>
  <c r="C1522" i="1"/>
  <c r="H1521" i="1"/>
  <c r="D1521" i="1"/>
  <c r="C1521" i="1"/>
  <c r="G1521" i="1" s="1"/>
  <c r="H1520" i="1"/>
  <c r="D1520" i="1"/>
  <c r="C1520" i="1"/>
  <c r="D1519" i="1"/>
  <c r="C1519" i="1"/>
  <c r="D1518" i="1"/>
  <c r="C1518" i="1"/>
  <c r="H1517" i="1"/>
  <c r="D1517" i="1"/>
  <c r="C1517" i="1"/>
  <c r="G1517" i="1" s="1"/>
  <c r="D1516" i="1"/>
  <c r="H1516" i="1" s="1"/>
  <c r="C1516" i="1"/>
  <c r="D1515" i="1"/>
  <c r="C1515" i="1"/>
  <c r="D1514" i="1"/>
  <c r="C1514" i="1"/>
  <c r="H1513" i="1"/>
  <c r="D1513" i="1"/>
  <c r="C1513" i="1"/>
  <c r="G1513" i="1" s="1"/>
  <c r="H1512" i="1"/>
  <c r="D1512" i="1"/>
  <c r="C1512" i="1"/>
  <c r="D1511" i="1"/>
  <c r="C1511" i="1"/>
  <c r="D1510" i="1"/>
  <c r="C1510" i="1"/>
  <c r="D1509" i="1"/>
  <c r="H1508" i="1"/>
  <c r="D1508" i="1"/>
  <c r="C1508" i="1"/>
  <c r="D1507" i="1"/>
  <c r="C1507" i="1"/>
  <c r="D1506" i="1"/>
  <c r="C1506" i="1"/>
  <c r="H1505" i="1"/>
  <c r="D1505" i="1"/>
  <c r="C1505" i="1"/>
  <c r="G1505" i="1" s="1"/>
  <c r="D1504" i="1"/>
  <c r="H1504" i="1" s="1"/>
  <c r="C1504" i="1"/>
  <c r="D1503" i="1"/>
  <c r="C1503" i="1"/>
  <c r="D1502" i="1"/>
  <c r="C1502" i="1"/>
  <c r="H1501" i="1"/>
  <c r="D1501" i="1"/>
  <c r="C1501" i="1"/>
  <c r="G1501" i="1" s="1"/>
  <c r="H1500" i="1"/>
  <c r="D1500" i="1"/>
  <c r="C1500" i="1"/>
  <c r="D1499" i="1"/>
  <c r="C1499" i="1"/>
  <c r="D1498" i="1"/>
  <c r="C1498" i="1"/>
  <c r="H1497" i="1"/>
  <c r="D1497" i="1"/>
  <c r="C1497" i="1"/>
  <c r="G1497" i="1" s="1"/>
  <c r="D1496" i="1"/>
  <c r="H1496" i="1" s="1"/>
  <c r="C1496" i="1"/>
  <c r="D1495" i="1"/>
  <c r="C1495" i="1"/>
  <c r="D1494" i="1"/>
  <c r="C1494" i="1"/>
  <c r="H1493" i="1"/>
  <c r="D1493" i="1"/>
  <c r="C1493" i="1"/>
  <c r="G1493" i="1" s="1"/>
  <c r="H1492" i="1"/>
  <c r="D1492" i="1"/>
  <c r="C1492" i="1"/>
  <c r="D1491" i="1"/>
  <c r="C1491" i="1"/>
  <c r="D1490" i="1"/>
  <c r="C1490" i="1"/>
  <c r="H1489" i="1"/>
  <c r="D1489" i="1"/>
  <c r="C1489" i="1"/>
  <c r="G1489" i="1" s="1"/>
  <c r="D1488" i="1"/>
  <c r="H1488" i="1" s="1"/>
  <c r="C1488" i="1"/>
  <c r="D1487" i="1"/>
  <c r="C1487" i="1"/>
  <c r="D1486" i="1"/>
  <c r="C1486" i="1"/>
  <c r="H1485" i="1"/>
  <c r="D1485" i="1"/>
  <c r="C1485" i="1"/>
  <c r="G1485" i="1" s="1"/>
  <c r="D1484" i="1"/>
  <c r="D1483" i="1"/>
  <c r="C1483" i="1"/>
  <c r="D1482" i="1"/>
  <c r="C1482" i="1"/>
  <c r="H1481" i="1"/>
  <c r="D1481" i="1"/>
  <c r="C1481" i="1"/>
  <c r="G1481" i="1" s="1"/>
  <c r="D1480" i="1"/>
  <c r="H1480" i="1" s="1"/>
  <c r="C1480" i="1"/>
  <c r="D1479" i="1"/>
  <c r="C1479" i="1"/>
  <c r="D1478" i="1"/>
  <c r="C1478" i="1"/>
  <c r="H1477" i="1"/>
  <c r="D1477" i="1"/>
  <c r="C1477" i="1"/>
  <c r="G1477" i="1" s="1"/>
  <c r="H1476" i="1"/>
  <c r="D1476" i="1"/>
  <c r="C1476" i="1"/>
  <c r="G1476" i="1" s="1"/>
  <c r="D1475" i="1"/>
  <c r="C1475" i="1"/>
  <c r="G1475" i="1" s="1"/>
  <c r="D1474" i="1"/>
  <c r="C1474" i="1"/>
  <c r="G1474" i="1" s="1"/>
  <c r="H1473" i="1"/>
  <c r="D1473" i="1"/>
  <c r="C1473" i="1"/>
  <c r="G1473" i="1" s="1"/>
  <c r="H1472" i="1"/>
  <c r="D1472" i="1"/>
  <c r="C1472" i="1"/>
  <c r="D1471" i="1"/>
  <c r="C1471" i="1"/>
  <c r="H1471" i="1" s="1"/>
  <c r="D1470" i="1"/>
  <c r="C1470" i="1"/>
  <c r="G1470" i="1" s="1"/>
  <c r="H1469" i="1"/>
  <c r="D1469" i="1"/>
  <c r="C1469" i="1"/>
  <c r="G1469" i="1" s="1"/>
  <c r="H1468" i="1"/>
  <c r="D1468" i="1"/>
  <c r="C1468" i="1"/>
  <c r="D1467" i="1"/>
  <c r="C1467" i="1"/>
  <c r="H1467" i="1" s="1"/>
  <c r="D1466" i="1"/>
  <c r="C1466" i="1"/>
  <c r="G1466" i="1" s="1"/>
  <c r="H1465" i="1"/>
  <c r="D1465" i="1"/>
  <c r="C1465" i="1"/>
  <c r="G1465" i="1" s="1"/>
  <c r="H1464" i="1"/>
  <c r="D1464" i="1"/>
  <c r="C1464" i="1"/>
  <c r="G1463" i="1"/>
  <c r="D1463" i="1"/>
  <c r="H1463" i="1" s="1"/>
  <c r="C1463" i="1"/>
  <c r="G1462" i="1"/>
  <c r="D1462" i="1"/>
  <c r="H1462" i="1" s="1"/>
  <c r="C1462" i="1"/>
  <c r="G1461" i="1"/>
  <c r="D1461" i="1"/>
  <c r="H1461" i="1" s="1"/>
  <c r="C1461" i="1"/>
  <c r="G1460" i="1"/>
  <c r="D1460" i="1"/>
  <c r="H1460" i="1" s="1"/>
  <c r="C1460" i="1"/>
  <c r="G1459" i="1"/>
  <c r="D1459" i="1"/>
  <c r="H1459" i="1" s="1"/>
  <c r="C1459" i="1"/>
  <c r="G1458" i="1"/>
  <c r="D1458" i="1"/>
  <c r="H1458" i="1" s="1"/>
  <c r="C1458" i="1"/>
  <c r="G1457" i="1"/>
  <c r="D1457" i="1"/>
  <c r="H1457" i="1" s="1"/>
  <c r="C1457" i="1"/>
  <c r="G1456" i="1"/>
  <c r="D1456" i="1"/>
  <c r="H1456" i="1" s="1"/>
  <c r="C1456" i="1"/>
  <c r="G1455" i="1"/>
  <c r="D1455" i="1"/>
  <c r="H1455" i="1" s="1"/>
  <c r="C1455" i="1"/>
  <c r="G1454" i="1"/>
  <c r="D1454" i="1"/>
  <c r="H1454" i="1" s="1"/>
  <c r="C1454" i="1"/>
  <c r="G1453" i="1"/>
  <c r="D1453" i="1"/>
  <c r="H1453" i="1" s="1"/>
  <c r="C1453" i="1"/>
  <c r="G1452" i="1"/>
  <c r="D1452" i="1"/>
  <c r="H1452" i="1" s="1"/>
  <c r="C1452" i="1"/>
  <c r="G1451" i="1"/>
  <c r="D1451" i="1"/>
  <c r="H1451" i="1" s="1"/>
  <c r="C1451" i="1"/>
  <c r="G1450" i="1"/>
  <c r="D1450" i="1"/>
  <c r="H1450" i="1" s="1"/>
  <c r="C1450" i="1"/>
  <c r="G1449" i="1"/>
  <c r="D1449" i="1"/>
  <c r="H1449" i="1" s="1"/>
  <c r="C1449" i="1"/>
  <c r="G1448" i="1"/>
  <c r="D1448" i="1"/>
  <c r="H1448" i="1" s="1"/>
  <c r="C1448" i="1"/>
  <c r="G1447" i="1"/>
  <c r="D1447" i="1"/>
  <c r="H1447" i="1" s="1"/>
  <c r="C1447" i="1"/>
  <c r="G1446" i="1"/>
  <c r="D1446" i="1"/>
  <c r="H1446" i="1" s="1"/>
  <c r="C1446" i="1"/>
  <c r="G1445" i="1"/>
  <c r="D1445" i="1"/>
  <c r="H1445" i="1" s="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D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D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D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D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C641"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3" i="1"/>
  <c r="G423" i="1"/>
  <c r="D423" i="1"/>
  <c r="C423" i="1"/>
  <c r="H422" i="1"/>
  <c r="D422" i="1"/>
  <c r="G422" i="1" s="1"/>
  <c r="C422" i="1"/>
  <c r="H421" i="1"/>
  <c r="D421" i="1"/>
  <c r="G421" i="1" s="1"/>
  <c r="C421" i="1"/>
  <c r="H416" i="1"/>
  <c r="G416" i="1"/>
  <c r="D416" i="1"/>
  <c r="C416" i="1"/>
  <c r="H415" i="1"/>
  <c r="G415" i="1"/>
  <c r="D415" i="1"/>
  <c r="C415" i="1"/>
  <c r="H414" i="1"/>
  <c r="G414" i="1"/>
  <c r="D414" i="1"/>
  <c r="C414" i="1"/>
  <c r="D413" i="1"/>
  <c r="D412"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D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D355"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D303" i="1"/>
  <c r="H302" i="1"/>
  <c r="G302" i="1"/>
  <c r="D302" i="1"/>
  <c r="C302" i="1"/>
  <c r="H301" i="1"/>
  <c r="G301" i="1"/>
  <c r="D301" i="1"/>
  <c r="C301" i="1"/>
  <c r="H300" i="1"/>
  <c r="G300" i="1"/>
  <c r="D300" i="1"/>
  <c r="C300" i="1"/>
  <c r="G299" i="1"/>
  <c r="D299" i="1"/>
  <c r="H299" i="1" s="1"/>
  <c r="C299"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D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D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G298" i="1" l="1"/>
  <c r="E647" i="4"/>
  <c r="D641" i="1" s="1"/>
  <c r="F236" i="9"/>
  <c r="B236" i="9" s="1"/>
  <c r="G1478" i="1"/>
  <c r="H1478" i="1"/>
  <c r="G1511" i="1"/>
  <c r="H1511" i="1"/>
  <c r="G1522" i="1"/>
  <c r="H1522" i="1"/>
  <c r="G1527" i="1"/>
  <c r="H1527" i="1"/>
  <c r="G1530" i="1"/>
  <c r="H1530" i="1"/>
  <c r="H1544" i="1"/>
  <c r="G1544" i="1"/>
  <c r="I1544" i="1" s="1"/>
  <c r="J1552" i="1"/>
  <c r="G1552" i="1"/>
  <c r="H1475" i="1"/>
  <c r="G1487" i="1"/>
  <c r="H1487" i="1"/>
  <c r="G1490" i="1"/>
  <c r="H1490" i="1"/>
  <c r="G1495" i="1"/>
  <c r="H1495" i="1"/>
  <c r="G1498" i="1"/>
  <c r="H1498" i="1"/>
  <c r="G1503" i="1"/>
  <c r="H1503" i="1"/>
  <c r="G1506" i="1"/>
  <c r="H1506" i="1"/>
  <c r="G1539" i="1"/>
  <c r="H1539" i="1"/>
  <c r="H1542" i="1"/>
  <c r="G1542" i="1"/>
  <c r="I1542" i="1" s="1"/>
  <c r="G1547" i="1"/>
  <c r="I1547" i="1" s="1"/>
  <c r="J1547" i="1"/>
  <c r="H1547" i="1"/>
  <c r="G1549" i="1"/>
  <c r="I1549" i="1" s="1"/>
  <c r="J1549" i="1"/>
  <c r="H1549" i="1"/>
  <c r="G1551" i="1"/>
  <c r="J1551" i="1"/>
  <c r="H1551" i="1"/>
  <c r="G1553" i="1"/>
  <c r="J1553" i="1"/>
  <c r="H1553" i="1"/>
  <c r="J1575" i="1"/>
  <c r="G1575" i="1"/>
  <c r="H1586" i="1"/>
  <c r="G1586" i="1"/>
  <c r="H1602" i="1"/>
  <c r="G1602" i="1"/>
  <c r="H1609" i="1"/>
  <c r="G1609" i="1"/>
  <c r="G1519" i="1"/>
  <c r="H1519" i="1"/>
  <c r="J1548" i="1"/>
  <c r="G1548" i="1"/>
  <c r="J1573" i="1"/>
  <c r="G1573" i="1"/>
  <c r="H1589" i="1"/>
  <c r="G1589" i="1"/>
  <c r="H1650" i="1"/>
  <c r="G1650" i="1"/>
  <c r="G1464" i="1"/>
  <c r="H1466" i="1"/>
  <c r="G1468" i="1"/>
  <c r="H1470" i="1"/>
  <c r="G1472" i="1"/>
  <c r="H1474" i="1"/>
  <c r="G1479" i="1"/>
  <c r="H1479" i="1"/>
  <c r="G1482" i="1"/>
  <c r="H1482" i="1"/>
  <c r="G1510" i="1"/>
  <c r="H1510" i="1"/>
  <c r="G1515" i="1"/>
  <c r="H1515" i="1"/>
  <c r="G1518" i="1"/>
  <c r="H1518" i="1"/>
  <c r="G1523" i="1"/>
  <c r="H1523" i="1"/>
  <c r="G1526" i="1"/>
  <c r="H1526" i="1"/>
  <c r="G1531" i="1"/>
  <c r="H1531" i="1"/>
  <c r="G1534" i="1"/>
  <c r="H1534" i="1"/>
  <c r="J1544" i="1"/>
  <c r="G1564" i="1"/>
  <c r="J1564" i="1"/>
  <c r="H1564" i="1"/>
  <c r="I1565" i="1"/>
  <c r="G1568" i="1"/>
  <c r="J1568" i="1"/>
  <c r="H1568" i="1"/>
  <c r="I1569" i="1"/>
  <c r="G1571" i="1"/>
  <c r="H1571" i="1"/>
  <c r="H1606" i="1"/>
  <c r="G1606" i="1"/>
  <c r="H1637" i="1"/>
  <c r="G1637" i="1"/>
  <c r="G1483" i="1"/>
  <c r="H1483" i="1"/>
  <c r="G1514" i="1"/>
  <c r="H1514" i="1"/>
  <c r="G1535" i="1"/>
  <c r="H1535" i="1"/>
  <c r="J1550" i="1"/>
  <c r="G1550" i="1"/>
  <c r="G1566" i="1"/>
  <c r="I1566" i="1" s="1"/>
  <c r="J1566" i="1"/>
  <c r="H1566" i="1"/>
  <c r="G1570" i="1"/>
  <c r="H1570" i="1"/>
  <c r="G1467" i="1"/>
  <c r="G1471" i="1"/>
  <c r="G1486" i="1"/>
  <c r="H1486" i="1"/>
  <c r="G1491" i="1"/>
  <c r="H1491" i="1"/>
  <c r="G1494" i="1"/>
  <c r="H1494" i="1"/>
  <c r="G1499" i="1"/>
  <c r="H1499" i="1"/>
  <c r="G1502" i="1"/>
  <c r="H1502" i="1"/>
  <c r="G1507" i="1"/>
  <c r="H1507" i="1"/>
  <c r="G1538" i="1"/>
  <c r="H1538" i="1"/>
  <c r="H1541" i="1"/>
  <c r="G1541" i="1"/>
  <c r="I1541" i="1" s="1"/>
  <c r="H1546" i="1"/>
  <c r="G1546" i="1"/>
  <c r="J1546" i="1"/>
  <c r="H1548" i="1"/>
  <c r="H1550" i="1"/>
  <c r="H1552" i="1"/>
  <c r="H1554" i="1"/>
  <c r="H1634" i="1"/>
  <c r="G1634" i="1"/>
  <c r="G1653" i="1"/>
  <c r="H1653" i="1"/>
  <c r="G1661" i="1"/>
  <c r="H1661" i="1"/>
  <c r="G1669" i="1"/>
  <c r="H1669" i="1"/>
  <c r="G1677" i="1"/>
  <c r="H1677" i="1"/>
  <c r="G1685" i="1"/>
  <c r="H1685" i="1"/>
  <c r="H1593" i="1"/>
  <c r="G1593" i="1"/>
  <c r="H1613" i="1"/>
  <c r="G1613" i="1"/>
  <c r="H1641" i="1"/>
  <c r="G1641" i="1"/>
  <c r="H1658" i="1"/>
  <c r="G1658" i="1"/>
  <c r="H1666" i="1"/>
  <c r="G1666" i="1"/>
  <c r="H1674" i="1"/>
  <c r="G1674" i="1"/>
  <c r="H1682" i="1"/>
  <c r="G1682" i="1"/>
  <c r="G24" i="9"/>
  <c r="E24" i="9" s="1"/>
  <c r="F153" i="4"/>
  <c r="H24" i="9"/>
  <c r="F165" i="4"/>
  <c r="D164" i="4"/>
  <c r="G1557" i="1"/>
  <c r="I1557" i="1" s="1"/>
  <c r="J1557" i="1"/>
  <c r="G1559" i="1"/>
  <c r="I1559" i="1" s="1"/>
  <c r="J1559" i="1"/>
  <c r="G1561" i="1"/>
  <c r="I1561" i="1" s="1"/>
  <c r="J1561" i="1"/>
  <c r="G1577" i="1"/>
  <c r="I1577" i="1" s="1"/>
  <c r="J1577" i="1"/>
  <c r="G1579" i="1"/>
  <c r="I1579" i="1" s="1"/>
  <c r="J1579" i="1"/>
  <c r="H1581" i="1"/>
  <c r="G1581" i="1"/>
  <c r="G1590" i="1"/>
  <c r="H1597" i="1"/>
  <c r="G1597" i="1"/>
  <c r="G1610" i="1"/>
  <c r="H1617" i="1"/>
  <c r="G1617" i="1"/>
  <c r="H1625" i="1"/>
  <c r="G1625" i="1"/>
  <c r="H1629" i="1"/>
  <c r="G1629" i="1"/>
  <c r="G1638" i="1"/>
  <c r="H1645" i="1"/>
  <c r="G1645" i="1"/>
  <c r="F362" i="4"/>
  <c r="D361" i="4"/>
  <c r="D25" i="8"/>
  <c r="C1601" i="1" s="1"/>
  <c r="C1603" i="1"/>
  <c r="G1480" i="1"/>
  <c r="G1488" i="1"/>
  <c r="G1492" i="1"/>
  <c r="G1496" i="1"/>
  <c r="G1500" i="1"/>
  <c r="G1504" i="1"/>
  <c r="G1508" i="1"/>
  <c r="G1512" i="1"/>
  <c r="G1516" i="1"/>
  <c r="G1520" i="1"/>
  <c r="G1524" i="1"/>
  <c r="G1528" i="1"/>
  <c r="G1532" i="1"/>
  <c r="G1540" i="1"/>
  <c r="I1540" i="1" s="1"/>
  <c r="J1540" i="1"/>
  <c r="I1543" i="1"/>
  <c r="I1545" i="1"/>
  <c r="H1555" i="1"/>
  <c r="G1572" i="1"/>
  <c r="I1572" i="1" s="1"/>
  <c r="J1572" i="1"/>
  <c r="H1573" i="1"/>
  <c r="G1574" i="1"/>
  <c r="I1574" i="1" s="1"/>
  <c r="J1574" i="1"/>
  <c r="H1575" i="1"/>
  <c r="H1585" i="1"/>
  <c r="G1585" i="1"/>
  <c r="G1594" i="1"/>
  <c r="H1605" i="1"/>
  <c r="G1605" i="1"/>
  <c r="G1614" i="1"/>
  <c r="G1622" i="1"/>
  <c r="H1633" i="1"/>
  <c r="G1633" i="1"/>
  <c r="G1642" i="1"/>
  <c r="H1649" i="1"/>
  <c r="G1649" i="1"/>
  <c r="H1655" i="1"/>
  <c r="G1655" i="1"/>
  <c r="H1663" i="1"/>
  <c r="G1663" i="1"/>
  <c r="H1671" i="1"/>
  <c r="G1671" i="1"/>
  <c r="H1679" i="1"/>
  <c r="G1679" i="1"/>
  <c r="E49" i="4"/>
  <c r="D45" i="1" s="1"/>
  <c r="D35" i="6"/>
  <c r="F36" i="6"/>
  <c r="F122" i="6"/>
  <c r="D114" i="6"/>
  <c r="F74" i="4"/>
  <c r="F231" i="4"/>
  <c r="D230" i="4"/>
  <c r="F274" i="4"/>
  <c r="E273" i="4"/>
  <c r="D269" i="1" s="1"/>
  <c r="F428" i="4"/>
  <c r="D44" i="8"/>
  <c r="G342" i="9" s="1"/>
  <c r="E342" i="9" s="1"/>
  <c r="D134" i="4"/>
  <c r="F135" i="4"/>
  <c r="F19" i="5"/>
  <c r="D12" i="5"/>
  <c r="H313" i="9"/>
  <c r="E88" i="5"/>
  <c r="D1093" i="1" s="1"/>
  <c r="F185" i="5"/>
  <c r="D177" i="5"/>
  <c r="F219" i="5"/>
  <c r="D218" i="5"/>
  <c r="F254" i="5"/>
  <c r="G345" i="9"/>
  <c r="E345" i="9" s="1"/>
  <c r="H33" i="3"/>
  <c r="D45" i="8"/>
  <c r="F17" i="4"/>
  <c r="D7" i="4"/>
  <c r="D82" i="4"/>
  <c r="F107" i="4"/>
  <c r="D106" i="4"/>
  <c r="F273" i="4"/>
  <c r="D309" i="4"/>
  <c r="F355" i="4"/>
  <c r="D354" i="4"/>
  <c r="D431" i="4"/>
  <c r="F480" i="4"/>
  <c r="D479" i="4"/>
  <c r="E522" i="4"/>
  <c r="D516" i="1" s="1"/>
  <c r="D70" i="5"/>
  <c r="E218" i="5"/>
  <c r="D221" i="4"/>
  <c r="D373" i="4"/>
  <c r="F467" i="4"/>
  <c r="E479" i="4"/>
  <c r="D473" i="1" s="1"/>
  <c r="D584" i="4"/>
  <c r="D119" i="5"/>
  <c r="D5" i="6"/>
  <c r="D89" i="6"/>
  <c r="F130" i="6"/>
  <c r="D51" i="8"/>
  <c r="C1627" i="1" s="1"/>
  <c r="D202" i="4"/>
  <c r="E491" i="4"/>
  <c r="D536" i="4"/>
  <c r="D648" i="4"/>
  <c r="E12" i="5"/>
  <c r="G314" i="9"/>
  <c r="G315" i="9"/>
  <c r="F202" i="5"/>
  <c r="D273" i="5"/>
  <c r="B26" i="9"/>
  <c r="B30" i="9"/>
  <c r="B34" i="9"/>
  <c r="B38" i="9"/>
  <c r="D321" i="4"/>
  <c r="E431" i="4"/>
  <c r="E597" i="4"/>
  <c r="D591" i="1" s="1"/>
  <c r="E70" i="5"/>
  <c r="E337" i="9"/>
  <c r="B337" i="9" s="1"/>
  <c r="E25" i="9"/>
  <c r="B25" i="9" s="1"/>
  <c r="E29" i="9"/>
  <c r="B29" i="9" s="1"/>
  <c r="E33" i="9"/>
  <c r="B33" i="9" s="1"/>
  <c r="E37" i="9"/>
  <c r="B37" i="9" s="1"/>
  <c r="E139" i="9"/>
  <c r="B139" i="9" s="1"/>
  <c r="B141" i="9"/>
  <c r="E313" i="9"/>
  <c r="B313" i="9" s="1"/>
  <c r="H314" i="9"/>
  <c r="H315" i="9"/>
  <c r="E336" i="9"/>
  <c r="B336" i="9" s="1"/>
  <c r="H309" i="9"/>
  <c r="G309" i="9"/>
  <c r="H308" i="9"/>
  <c r="M228" i="9"/>
  <c r="G302" i="9"/>
  <c r="E302" i="9" s="1"/>
  <c r="B302" i="9" s="1"/>
  <c r="G300" i="9"/>
  <c r="E300" i="9" s="1"/>
  <c r="B300" i="9" s="1"/>
  <c r="G227" i="9"/>
  <c r="E227" i="9" s="1"/>
  <c r="B227" i="9" s="1"/>
  <c r="G223" i="9"/>
  <c r="E223" i="9" s="1"/>
  <c r="B223" i="9" s="1"/>
  <c r="G219" i="9"/>
  <c r="E219" i="9" s="1"/>
  <c r="B219" i="9" s="1"/>
  <c r="G215" i="9"/>
  <c r="E215" i="9" s="1"/>
  <c r="B215" i="9" s="1"/>
  <c r="G180" i="9"/>
  <c r="H179" i="9"/>
  <c r="G224" i="9"/>
  <c r="E224" i="9" s="1"/>
  <c r="B224" i="9" s="1"/>
  <c r="G220" i="9"/>
  <c r="E220" i="9" s="1"/>
  <c r="B220" i="9" s="1"/>
  <c r="G216" i="9"/>
  <c r="E216" i="9" s="1"/>
  <c r="B216" i="9" s="1"/>
  <c r="G179" i="9"/>
  <c r="E179" i="9" s="1"/>
  <c r="B179" i="9" s="1"/>
  <c r="G178" i="9"/>
  <c r="E178" i="9" s="1"/>
  <c r="B178" i="9" s="1"/>
  <c r="G177" i="9"/>
  <c r="E177" i="9" s="1"/>
  <c r="B177" i="9" s="1"/>
  <c r="G176" i="9"/>
  <c r="E176" i="9" s="1"/>
  <c r="B176" i="9" s="1"/>
  <c r="G175" i="9"/>
  <c r="E175" i="9" s="1"/>
  <c r="B175" i="9" s="1"/>
  <c r="G174" i="9"/>
  <c r="E174" i="9" s="1"/>
  <c r="B174" i="9" s="1"/>
  <c r="G308" i="9"/>
  <c r="E308" i="9" s="1"/>
  <c r="B308" i="9" s="1"/>
  <c r="G301" i="9"/>
  <c r="E301" i="9" s="1"/>
  <c r="B301" i="9" s="1"/>
  <c r="L228" i="9"/>
  <c r="F228" i="9" s="1"/>
  <c r="G225" i="9"/>
  <c r="E225" i="9" s="1"/>
  <c r="B225" i="9" s="1"/>
  <c r="G221" i="9"/>
  <c r="E221" i="9" s="1"/>
  <c r="B221" i="9" s="1"/>
  <c r="G217" i="9"/>
  <c r="E217" i="9" s="1"/>
  <c r="B217" i="9" s="1"/>
  <c r="G213" i="9"/>
  <c r="E213" i="9" s="1"/>
  <c r="B213" i="9" s="1"/>
  <c r="G212" i="9"/>
  <c r="E212" i="9" s="1"/>
  <c r="B212" i="9" s="1"/>
  <c r="G211" i="9"/>
  <c r="E211" i="9" s="1"/>
  <c r="B211" i="9" s="1"/>
  <c r="G210" i="9"/>
  <c r="E210" i="9" s="1"/>
  <c r="B210" i="9" s="1"/>
  <c r="G209" i="9"/>
  <c r="E209" i="9" s="1"/>
  <c r="B209" i="9" s="1"/>
  <c r="G208" i="9"/>
  <c r="E208" i="9" s="1"/>
  <c r="B208" i="9" s="1"/>
  <c r="L207" i="9"/>
  <c r="F207" i="9" s="1"/>
  <c r="G226" i="9"/>
  <c r="E226" i="9" s="1"/>
  <c r="B226" i="9" s="1"/>
  <c r="G222" i="9"/>
  <c r="E222" i="9" s="1"/>
  <c r="B222" i="9" s="1"/>
  <c r="G218" i="9"/>
  <c r="E218" i="9" s="1"/>
  <c r="B218" i="9" s="1"/>
  <c r="G214" i="9"/>
  <c r="E214" i="9" s="1"/>
  <c r="B214"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I10" i="9"/>
  <c r="B140" i="9"/>
  <c r="B228" i="9"/>
  <c r="B268" i="9"/>
  <c r="B276" i="9"/>
  <c r="B284" i="9"/>
  <c r="B292" i="9"/>
  <c r="F298" i="9"/>
  <c r="E319" i="9"/>
  <c r="B319" i="9" s="1"/>
  <c r="B325" i="9"/>
  <c r="B304" i="9"/>
  <c r="B317" i="9"/>
  <c r="B264" i="9"/>
  <c r="B272" i="9"/>
  <c r="B280" i="9"/>
  <c r="B288" i="9"/>
  <c r="E307" i="9"/>
  <c r="B307" i="9" s="1"/>
  <c r="B321" i="9"/>
  <c r="E323" i="9"/>
  <c r="B323" i="9" s="1"/>
  <c r="B329" i="9"/>
  <c r="B340" i="9"/>
  <c r="H641" i="1" l="1"/>
  <c r="G641" i="1"/>
  <c r="F647" i="4"/>
  <c r="B342" i="9"/>
  <c r="E309" i="9"/>
  <c r="B309" i="9" s="1"/>
  <c r="H591" i="1"/>
  <c r="G591" i="1"/>
  <c r="F273" i="5"/>
  <c r="C1277" i="1"/>
  <c r="E7" i="5"/>
  <c r="D1017" i="1"/>
  <c r="F202" i="4"/>
  <c r="C198" i="1"/>
  <c r="F89" i="6"/>
  <c r="C1484" i="1"/>
  <c r="H338" i="9"/>
  <c r="E176" i="5"/>
  <c r="D1222" i="1"/>
  <c r="F309" i="4"/>
  <c r="D308" i="4"/>
  <c r="C304" i="1"/>
  <c r="F82" i="4"/>
  <c r="C78" i="1"/>
  <c r="G338" i="9"/>
  <c r="E338" i="9" s="1"/>
  <c r="B338" i="9" s="1"/>
  <c r="F218" i="5"/>
  <c r="C1222" i="1"/>
  <c r="H1093" i="1"/>
  <c r="G1093" i="1"/>
  <c r="F597" i="4"/>
  <c r="F230" i="4"/>
  <c r="C226" i="1"/>
  <c r="H1603" i="1"/>
  <c r="G1603" i="1"/>
  <c r="E152" i="4"/>
  <c r="F164" i="4"/>
  <c r="C160" i="1"/>
  <c r="E6" i="4"/>
  <c r="E430" i="4"/>
  <c r="D425" i="1"/>
  <c r="F648" i="4"/>
  <c r="C642" i="1"/>
  <c r="D141" i="6"/>
  <c r="F5" i="6"/>
  <c r="H27" i="3"/>
  <c r="C1400" i="1"/>
  <c r="D69" i="5"/>
  <c r="F70" i="5"/>
  <c r="C1075" i="1"/>
  <c r="D430" i="4"/>
  <c r="F431" i="4"/>
  <c r="C425" i="1"/>
  <c r="F7" i="4"/>
  <c r="D6" i="4"/>
  <c r="C3" i="1"/>
  <c r="B345" i="9"/>
  <c r="E344" i="9"/>
  <c r="I10" i="3" s="1"/>
  <c r="H1601" i="1"/>
  <c r="G1601" i="1"/>
  <c r="B24" i="9"/>
  <c r="I1573" i="1"/>
  <c r="F321" i="4"/>
  <c r="C316" i="1"/>
  <c r="E315" i="9"/>
  <c r="B315" i="9" s="1"/>
  <c r="F536" i="4"/>
  <c r="D535" i="4"/>
  <c r="C530" i="1"/>
  <c r="H1627" i="1"/>
  <c r="G1627" i="1"/>
  <c r="F119" i="5"/>
  <c r="C1124" i="1"/>
  <c r="F373" i="4"/>
  <c r="C368" i="1"/>
  <c r="G516" i="1"/>
  <c r="H516" i="1"/>
  <c r="F354" i="4"/>
  <c r="C349" i="1"/>
  <c r="F106" i="4"/>
  <c r="C102" i="1"/>
  <c r="D250" i="5"/>
  <c r="G335" i="9"/>
  <c r="E335" i="9" s="1"/>
  <c r="B335" i="9" s="1"/>
  <c r="D176" i="5"/>
  <c r="F177" i="5"/>
  <c r="C1181" i="1"/>
  <c r="D7" i="5"/>
  <c r="F12" i="5"/>
  <c r="C1017" i="1"/>
  <c r="F134" i="4"/>
  <c r="C130" i="1"/>
  <c r="G269" i="1"/>
  <c r="H269" i="1"/>
  <c r="F35" i="6"/>
  <c r="H28" i="3"/>
  <c r="C1430" i="1"/>
  <c r="F361" i="4"/>
  <c r="D360" i="4"/>
  <c r="C356" i="1"/>
  <c r="I1550" i="1"/>
  <c r="I1551" i="1"/>
  <c r="I1552" i="1"/>
  <c r="E180" i="9"/>
  <c r="B180" i="9" s="1"/>
  <c r="E69" i="5"/>
  <c r="D1075" i="1"/>
  <c r="E314" i="9"/>
  <c r="B314" i="9" s="1"/>
  <c r="F491" i="4"/>
  <c r="D485" i="1"/>
  <c r="F584" i="4"/>
  <c r="C578" i="1"/>
  <c r="F221" i="4"/>
  <c r="C217" i="1"/>
  <c r="F479" i="4"/>
  <c r="C473" i="1"/>
  <c r="I40" i="3"/>
  <c r="C1621" i="1"/>
  <c r="K1480" i="9"/>
  <c r="G343" i="9"/>
  <c r="E343" i="9" s="1"/>
  <c r="B343" i="9" s="1"/>
  <c r="I39" i="3"/>
  <c r="C1620" i="1"/>
  <c r="H30" i="3"/>
  <c r="F114" i="6"/>
  <c r="C1509" i="1"/>
  <c r="H45" i="1"/>
  <c r="G45" i="1"/>
  <c r="H11" i="3"/>
  <c r="E535" i="4"/>
  <c r="D152" i="4"/>
  <c r="I1568" i="1"/>
  <c r="I1564" i="1"/>
  <c r="I1548" i="1"/>
  <c r="F49" i="4"/>
  <c r="I1575" i="1"/>
  <c r="I1553" i="1"/>
  <c r="N3" i="9" l="1"/>
  <c r="H1017" i="1"/>
  <c r="G1017" i="1"/>
  <c r="G102" i="1"/>
  <c r="H102" i="1"/>
  <c r="G1124" i="1"/>
  <c r="H1124" i="1"/>
  <c r="H530" i="1"/>
  <c r="G530" i="1"/>
  <c r="G316" i="1"/>
  <c r="H316" i="1"/>
  <c r="H425" i="1"/>
  <c r="G425" i="1"/>
  <c r="G160" i="1"/>
  <c r="H160" i="1"/>
  <c r="F308" i="4"/>
  <c r="D417" i="4"/>
  <c r="C303" i="1"/>
  <c r="F152" i="4"/>
  <c r="D299" i="4"/>
  <c r="H18" i="3"/>
  <c r="C148" i="1"/>
  <c r="G1620" i="1"/>
  <c r="H1620" i="1"/>
  <c r="H1621" i="1"/>
  <c r="G1621" i="1"/>
  <c r="H217" i="1"/>
  <c r="G217" i="1"/>
  <c r="H485" i="1"/>
  <c r="G485" i="1"/>
  <c r="I23" i="3"/>
  <c r="D1074" i="1"/>
  <c r="G1430" i="1"/>
  <c r="H1430" i="1"/>
  <c r="H24" i="3"/>
  <c r="D175" i="5"/>
  <c r="F176" i="5"/>
  <c r="C1180" i="1"/>
  <c r="D640" i="4"/>
  <c r="F535" i="4"/>
  <c r="C529" i="1"/>
  <c r="H3" i="1"/>
  <c r="G3" i="1"/>
  <c r="F69" i="5"/>
  <c r="H23" i="3"/>
  <c r="C1074" i="1"/>
  <c r="H31" i="3"/>
  <c r="F141" i="6"/>
  <c r="C1536" i="1"/>
  <c r="H226" i="1"/>
  <c r="G226" i="1"/>
  <c r="H78" i="1"/>
  <c r="G78" i="1"/>
  <c r="G1484" i="1"/>
  <c r="H1484" i="1"/>
  <c r="H473" i="1"/>
  <c r="G473" i="1"/>
  <c r="E640" i="4"/>
  <c r="D634" i="1" s="1"/>
  <c r="D529" i="1"/>
  <c r="G1509" i="1"/>
  <c r="H1509" i="1"/>
  <c r="H356" i="1"/>
  <c r="G356" i="1"/>
  <c r="H130" i="1"/>
  <c r="G130" i="1"/>
  <c r="F7" i="5"/>
  <c r="H22" i="3"/>
  <c r="D6" i="5"/>
  <c r="C1012" i="1"/>
  <c r="H349" i="1"/>
  <c r="G349" i="1"/>
  <c r="H368" i="1"/>
  <c r="G368" i="1"/>
  <c r="D300" i="4"/>
  <c r="F6" i="4"/>
  <c r="H17" i="3"/>
  <c r="D422" i="4"/>
  <c r="C2" i="1"/>
  <c r="F430" i="4"/>
  <c r="D639" i="4"/>
  <c r="C424" i="1"/>
  <c r="H9" i="3"/>
  <c r="H1400" i="1"/>
  <c r="G1400" i="1"/>
  <c r="G347" i="9"/>
  <c r="E347" i="9" s="1"/>
  <c r="E639" i="4"/>
  <c r="D633" i="1" s="1"/>
  <c r="D424" i="1"/>
  <c r="E299" i="4"/>
  <c r="I18" i="3"/>
  <c r="D148" i="1"/>
  <c r="H1222" i="1"/>
  <c r="G1222" i="1"/>
  <c r="E6" i="5"/>
  <c r="I22" i="3"/>
  <c r="D1012" i="1"/>
  <c r="E341" i="9"/>
  <c r="I11" i="3" s="1"/>
  <c r="H578" i="1"/>
  <c r="G578" i="1"/>
  <c r="D418" i="4"/>
  <c r="F360" i="4"/>
  <c r="C355" i="1"/>
  <c r="G1181" i="1"/>
  <c r="H1181" i="1"/>
  <c r="F250" i="5"/>
  <c r="H25" i="3"/>
  <c r="C1254" i="1"/>
  <c r="G1075" i="1"/>
  <c r="H1075" i="1"/>
  <c r="G642" i="1"/>
  <c r="H642" i="1"/>
  <c r="E422" i="4"/>
  <c r="E300" i="4"/>
  <c r="D296" i="1" s="1"/>
  <c r="I17" i="3"/>
  <c r="D2" i="1"/>
  <c r="G304" i="1"/>
  <c r="H304" i="1"/>
  <c r="H19" i="9"/>
  <c r="E19" i="9" s="1"/>
  <c r="B19" i="9" s="1"/>
  <c r="E175" i="5"/>
  <c r="D1179" i="1" s="1"/>
  <c r="I24" i="3"/>
  <c r="D1180" i="1"/>
  <c r="G198" i="1"/>
  <c r="H198" i="1"/>
  <c r="G1277" i="1"/>
  <c r="H1277" i="1"/>
  <c r="E346" i="9" l="1"/>
  <c r="B347" i="9"/>
  <c r="G1074" i="1"/>
  <c r="H1074" i="1"/>
  <c r="H1180" i="1"/>
  <c r="G1180" i="1"/>
  <c r="H148" i="1"/>
  <c r="G148" i="1"/>
  <c r="H303" i="1"/>
  <c r="G303" i="1"/>
  <c r="H355" i="1"/>
  <c r="G355" i="1"/>
  <c r="H299" i="9"/>
  <c r="D1011" i="1"/>
  <c r="G424" i="1"/>
  <c r="H424" i="1"/>
  <c r="D643" i="4"/>
  <c r="F422" i="4"/>
  <c r="C417" i="1"/>
  <c r="E301" i="4"/>
  <c r="D297" i="1" s="1"/>
  <c r="E423" i="4"/>
  <c r="D295" i="1"/>
  <c r="F639" i="4"/>
  <c r="C633" i="1"/>
  <c r="H1012" i="1"/>
  <c r="G1012" i="1"/>
  <c r="G1536" i="1"/>
  <c r="H1536" i="1"/>
  <c r="G529" i="1"/>
  <c r="H529" i="1"/>
  <c r="F417" i="4"/>
  <c r="C412" i="1"/>
  <c r="E643" i="4"/>
  <c r="E424" i="4"/>
  <c r="D419" i="1" s="1"/>
  <c r="D417" i="1"/>
  <c r="F418" i="4"/>
  <c r="C413" i="1"/>
  <c r="G306" i="9"/>
  <c r="E306" i="9" s="1"/>
  <c r="B306" i="9" s="1"/>
  <c r="G299" i="9"/>
  <c r="E299" i="9" s="1"/>
  <c r="F6" i="5"/>
  <c r="C1011" i="1"/>
  <c r="F175" i="5"/>
  <c r="C1179" i="1"/>
  <c r="D423" i="4"/>
  <c r="D424" i="4" s="1"/>
  <c r="D301" i="4"/>
  <c r="F299" i="4"/>
  <c r="C295" i="1"/>
  <c r="G1254" i="1"/>
  <c r="H1254" i="1"/>
  <c r="K3" i="9"/>
  <c r="I9" i="3"/>
  <c r="H2" i="1"/>
  <c r="G2" i="1"/>
  <c r="F300" i="4"/>
  <c r="C296" i="1"/>
  <c r="F640" i="4"/>
  <c r="C634" i="1"/>
  <c r="F424" i="4" l="1"/>
  <c r="C419" i="1"/>
  <c r="H296" i="1"/>
  <c r="G296" i="1"/>
  <c r="H295" i="1"/>
  <c r="G295" i="1"/>
  <c r="G1179" i="1"/>
  <c r="H1179" i="1"/>
  <c r="B299" i="9"/>
  <c r="H417" i="1"/>
  <c r="G417" i="1"/>
  <c r="H634" i="1"/>
  <c r="G634" i="1"/>
  <c r="F301" i="4"/>
  <c r="C297" i="1"/>
  <c r="H8" i="3"/>
  <c r="G1011" i="1"/>
  <c r="H1011" i="1"/>
  <c r="G413" i="1"/>
  <c r="H413" i="1"/>
  <c r="D637" i="1"/>
  <c r="E644" i="4"/>
  <c r="E425" i="4"/>
  <c r="D420" i="1" s="1"/>
  <c r="H20" i="9"/>
  <c r="D418" i="1"/>
  <c r="D425" i="4"/>
  <c r="F423" i="4"/>
  <c r="G20" i="9"/>
  <c r="E20" i="9" s="1"/>
  <c r="B20" i="9" s="1"/>
  <c r="D644" i="4"/>
  <c r="C418" i="1"/>
  <c r="H412" i="1"/>
  <c r="G412" i="1"/>
  <c r="G633" i="1"/>
  <c r="H633" i="1"/>
  <c r="D645" i="4"/>
  <c r="F643" i="4"/>
  <c r="C637" i="1"/>
  <c r="F645" i="4" l="1"/>
  <c r="C639" i="1"/>
  <c r="G418" i="1"/>
  <c r="H418" i="1"/>
  <c r="F425" i="4"/>
  <c r="C420" i="1"/>
  <c r="E646" i="4"/>
  <c r="D638" i="1"/>
  <c r="H637" i="1"/>
  <c r="G637" i="1"/>
  <c r="D646" i="4"/>
  <c r="F644" i="4"/>
  <c r="C638" i="1"/>
  <c r="H297" i="1"/>
  <c r="G297" i="1"/>
  <c r="E645" i="4"/>
  <c r="M3" i="9"/>
  <c r="G419" i="1"/>
  <c r="H419" i="1"/>
  <c r="D650" i="4" l="1"/>
  <c r="F646" i="4"/>
  <c r="C640" i="1"/>
  <c r="E650" i="4"/>
  <c r="D640" i="1"/>
  <c r="H333" i="9"/>
  <c r="G333" i="9"/>
  <c r="E333" i="9" s="1"/>
  <c r="H420" i="1"/>
  <c r="G420" i="1"/>
  <c r="G639" i="1"/>
  <c r="H639" i="1"/>
  <c r="E649" i="4"/>
  <c r="D639" i="1"/>
  <c r="G297" i="9"/>
  <c r="E297" i="9" s="1"/>
  <c r="B297" i="9" s="1"/>
  <c r="H638" i="1"/>
  <c r="G638" i="1"/>
  <c r="D649" i="4"/>
  <c r="F649" i="4" l="1"/>
  <c r="H19" i="3"/>
  <c r="C643" i="1"/>
  <c r="I19" i="3"/>
  <c r="D643" i="1"/>
  <c r="I20" i="3"/>
  <c r="D644" i="1"/>
  <c r="B333" i="9"/>
  <c r="E298" i="9"/>
  <c r="I8" i="3" s="1"/>
  <c r="H640" i="1"/>
  <c r="G640" i="1"/>
  <c r="H7" i="3"/>
  <c r="H20" i="3"/>
  <c r="F650" i="4"/>
  <c r="C644" i="1"/>
  <c r="J3" i="9" l="1"/>
  <c r="G644" i="1"/>
  <c r="H644" i="1"/>
  <c r="H643" i="1"/>
  <c r="G643" i="1"/>
  <c r="G295" i="9" l="1"/>
  <c r="L293" i="9"/>
  <c r="F293" i="9" s="1"/>
  <c r="H295" i="9"/>
  <c r="H18" i="9"/>
  <c r="G22" i="9"/>
  <c r="M16" i="9"/>
  <c r="L15" i="9"/>
  <c r="K13" i="9"/>
  <c r="J10" i="9"/>
  <c r="I7" i="9"/>
  <c r="K5" i="9"/>
  <c r="H21" i="9"/>
  <c r="I17" i="9"/>
  <c r="G16" i="9"/>
  <c r="J11" i="9"/>
  <c r="I8" i="9"/>
  <c r="K6" i="9"/>
  <c r="G21" i="9"/>
  <c r="H17" i="9"/>
  <c r="I11" i="9"/>
  <c r="K9" i="9"/>
  <c r="J6" i="9"/>
  <c r="H22" i="9"/>
  <c r="M15" i="9"/>
  <c r="J7" i="9"/>
  <c r="G18" i="9"/>
  <c r="I12" i="9"/>
  <c r="K10" i="9"/>
  <c r="G17" i="9"/>
  <c r="I5" i="9"/>
  <c r="K11" i="9"/>
  <c r="J17" i="9"/>
  <c r="J5" i="9"/>
  <c r="L16" i="9"/>
  <c r="F16" i="9" s="1"/>
  <c r="K7" i="9"/>
  <c r="J12" i="9"/>
  <c r="I6" i="9"/>
  <c r="E6" i="9" s="1"/>
  <c r="B6" i="9" s="1"/>
  <c r="K12" i="9"/>
  <c r="K8" i="9"/>
  <c r="J13" i="9"/>
  <c r="I13" i="9"/>
  <c r="J8" i="9"/>
  <c r="G15" i="9"/>
  <c r="I9" i="9"/>
  <c r="H16" i="9"/>
  <c r="J9" i="9"/>
  <c r="H15" i="9"/>
  <c r="E5" i="9" l="1"/>
  <c r="E18" i="9"/>
  <c r="B18" i="9" s="1"/>
  <c r="E21" i="9"/>
  <c r="B21" i="9" s="1"/>
  <c r="E9" i="9"/>
  <c r="B9" i="9" s="1"/>
  <c r="E11" i="9"/>
  <c r="B11" i="9" s="1"/>
  <c r="E8" i="9"/>
  <c r="B8" i="9" s="1"/>
  <c r="E15" i="9"/>
  <c r="E12" i="9"/>
  <c r="B12" i="9" s="1"/>
  <c r="F15" i="9"/>
  <c r="F14" i="9" s="1"/>
  <c r="B5" i="9"/>
  <c r="E16" i="9"/>
  <c r="B16" i="9" s="1"/>
  <c r="E7" i="9"/>
  <c r="B7" i="9" s="1"/>
  <c r="B293" i="9"/>
  <c r="F23" i="9"/>
  <c r="E13" i="9"/>
  <c r="B13" i="9" s="1"/>
  <c r="E17" i="9"/>
  <c r="B17" i="9" s="1"/>
  <c r="E10" i="9"/>
  <c r="B10" i="9" s="1"/>
  <c r="E22" i="9"/>
  <c r="B22" i="9" s="1"/>
  <c r="E295" i="9"/>
  <c r="B15" i="9" l="1"/>
  <c r="E14" i="9"/>
  <c r="I13" i="3" s="1"/>
  <c r="E4" i="9"/>
  <c r="F3" i="9"/>
  <c r="B295" i="9"/>
  <c r="E23" i="9"/>
  <c r="I7" i="3" s="1"/>
  <c r="E3" i="9" l="1"/>
</calcChain>
</file>

<file path=xl/sharedStrings.xml><?xml version="1.0" encoding="utf-8"?>
<sst xmlns="http://schemas.openxmlformats.org/spreadsheetml/2006/main" count="4724" uniqueCount="3656">
  <si>
    <t>Obveznik:</t>
  </si>
  <si>
    <t>36887 - OPĆINA STRIZIVOJNA</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</si>
  <si>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</si>
  <si>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</si>
  <si>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</si>
  <si>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</si>
  <si>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</si>
  <si>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</si>
  <si>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</si>
  <si>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</si>
  <si>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</si>
  <si>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</si>
  <si>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</si>
  <si>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</si>
  <si>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</si>
  <si>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</si>
  <si>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</si>
  <si>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</si>
  <si>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</si>
  <si>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</si>
  <si>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</si>
  <si>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</si>
  <si>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</si>
  <si>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</si>
  <si>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</si>
  <si>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</si>
  <si>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</si>
  <si>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</si>
  <si>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</si>
  <si>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</si>
  <si>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</si>
  <si>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</si>
  <si>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</si>
  <si>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</si>
  <si>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</si>
  <si>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</si>
  <si>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</si>
  <si>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</si>
  <si>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</si>
  <si>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</si>
  <si>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</si>
  <si>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</si>
  <si>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</si>
  <si>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</si>
  <si>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</si>
  <si>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</si>
  <si>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</si>
  <si>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</si>
  <si>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</si>
  <si>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</si>
  <si>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</si>
  <si>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</si>
  <si>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</si>
  <si>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</si>
  <si>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</si>
  <si>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</si>
  <si>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</si>
  <si>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</si>
  <si>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</si>
  <si>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</si>
  <si>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</si>
  <si>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</si>
  <si>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</si>
  <si>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</si>
  <si>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</si>
  <si>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</si>
  <si>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</si>
  <si>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</si>
  <si>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</si>
  <si>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</si>
  <si>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</si>
  <si>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</si>
  <si>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</si>
  <si>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</si>
  <si>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</si>
  <si>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</si>
  <si>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</si>
  <si>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</si>
  <si>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</si>
  <si>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</si>
  <si>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</si>
  <si>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</si>
  <si>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</si>
  <si>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</si>
  <si>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</si>
  <si>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</si>
  <si>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</si>
  <si>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</si>
  <si>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</si>
  <si>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</si>
  <si>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</si>
  <si>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</si>
  <si>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</si>
  <si>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</si>
  <si>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</si>
  <si>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</si>
  <si>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</si>
  <si>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</si>
  <si>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</si>
  <si>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</si>
  <si>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</si>
  <si>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</si>
  <si>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</si>
  <si>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</si>
  <si>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</si>
  <si>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</si>
  <si>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</si>
  <si>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</si>
  <si>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</si>
  <si>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</si>
  <si>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</si>
  <si>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</si>
  <si>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</si>
  <si>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</si>
  <si>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</si>
  <si>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</si>
  <si>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</si>
  <si>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</si>
  <si>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</si>
  <si>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</si>
  <si>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</si>
  <si>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</si>
  <si>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</si>
  <si>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</si>
  <si>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</si>
  <si>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</si>
  <si>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</si>
  <si>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</si>
  <si>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</si>
  <si>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</si>
  <si>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</si>
  <si>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</si>
  <si>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</si>
  <si>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</si>
  <si>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</si>
  <si>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</si>
  <si>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</si>
  <si>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</si>
  <si>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</si>
  <si>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</si>
  <si>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</si>
  <si>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</si>
  <si>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</si>
  <si>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</si>
  <si>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</si>
  <si>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</si>
  <si>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</si>
  <si>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</si>
  <si>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</si>
  <si>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</si>
  <si>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</si>
  <si>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</si>
  <si>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</si>
  <si>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</si>
  <si>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</si>
  <si>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</si>
  <si>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</si>
  <si>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</si>
  <si>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</si>
  <si>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</si>
  <si>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</si>
  <si>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</si>
  <si>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</si>
  <si>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</si>
  <si>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</si>
  <si>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</si>
  <si>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</si>
  <si>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</si>
  <si>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</si>
  <si>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</si>
  <si>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</si>
  <si>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</si>
  <si>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</si>
  <si>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</si>
  <si>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</si>
  <si>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</si>
  <si>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</si>
  <si>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</si>
  <si>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</si>
  <si>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</si>
  <si>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</si>
  <si>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</si>
  <si>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</si>
  <si>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</si>
  <si>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</si>
  <si>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</si>
  <si>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</si>
  <si>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</si>
  <si>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</si>
  <si>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</si>
  <si>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</si>
  <si>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</si>
  <si>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</si>
  <si>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</si>
  <si>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</si>
  <si>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</si>
  <si>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</si>
  <si>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</si>
  <si>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</si>
  <si>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</si>
  <si>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</si>
  <si>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</si>
  <si>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</si>
  <si>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</si>
  <si>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</si>
  <si>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</si>
  <si>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</si>
  <si>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</si>
  <si>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</si>
  <si>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</si>
  <si>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</si>
  <si>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</si>
  <si>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</si>
  <si>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</si>
  <si>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</si>
  <si>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</si>
  <si>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</si>
  <si>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</si>
  <si>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</si>
  <si>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</si>
  <si>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</si>
  <si>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</si>
  <si>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</si>
  <si>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</si>
  <si>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</si>
  <si>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</si>
  <si>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</si>
  <si>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</si>
  <si>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</si>
  <si>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</si>
  <si>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</si>
  <si>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</si>
  <si>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</si>
  <si>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</si>
  <si>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</si>
  <si>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</si>
  <si>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</si>
  <si>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</si>
  <si>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</si>
  <si>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</si>
  <si>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</si>
  <si>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</si>
  <si>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</si>
  <si>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</si>
  <si>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</si>
  <si>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</si>
  <si>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</si>
  <si>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</si>
  <si>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</si>
  <si>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</si>
  <si>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</si>
  <si>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</si>
  <si>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</si>
  <si>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</si>
  <si>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</si>
  <si>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</si>
  <si>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</si>
  <si>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</si>
  <si>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</si>
  <si>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</si>
  <si>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</si>
  <si>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</si>
  <si>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</si>
  <si>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</si>
  <si>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</si>
  <si>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</si>
  <si>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</si>
  <si>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</si>
  <si>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</si>
  <si>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</si>
  <si>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</si>
  <si>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</si>
  <si>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</si>
  <si>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</si>
  <si>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</si>
  <si>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</si>
  <si>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</si>
  <si>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</si>
  <si>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</si>
  <si>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</si>
  <si>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</si>
  <si>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</si>
  <si>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</si>
  <si>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</si>
  <si>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</si>
  <si>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</si>
  <si>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</si>
  <si>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</si>
  <si>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</si>
  <si>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</si>
  <si>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</si>
  <si>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</si>
  <si>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</si>
  <si>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</si>
  <si>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</si>
  <si>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</si>
  <si>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</si>
  <si>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</si>
  <si>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</si>
  <si>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</si>
  <si>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</si>
  <si>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</si>
  <si>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</si>
  <si>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</si>
  <si>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</si>
  <si>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</si>
  <si>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</si>
  <si>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</si>
  <si>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</si>
  <si>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</si>
  <si>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</si>
  <si>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</si>
  <si>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</si>
  <si>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</si>
  <si>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</si>
  <si>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</si>
  <si>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</si>
  <si>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</si>
  <si>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</si>
  <si>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</si>
  <si>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</si>
  <si>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</si>
  <si>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</si>
  <si>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</si>
  <si>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</si>
  <si>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</si>
  <si>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</si>
  <si>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</si>
  <si>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</si>
  <si>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</si>
  <si>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</si>
  <si>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</si>
  <si>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</si>
  <si>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</si>
  <si>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</si>
  <si>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</si>
  <si>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</si>
  <si>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</si>
  <si>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</si>
  <si>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</si>
  <si>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</si>
  <si>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</si>
  <si>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</si>
  <si>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</si>
  <si>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</si>
  <si>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</si>
  <si>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</si>
  <si>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</si>
  <si>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</si>
  <si>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</si>
  <si>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</si>
  <si>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</si>
  <si>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</si>
  <si>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</si>
  <si>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</si>
  <si>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</si>
  <si>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</si>
  <si>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</si>
  <si>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</si>
  <si>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</si>
  <si>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</si>
  <si>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</si>
  <si>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</si>
  <si>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</si>
  <si>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</si>
  <si>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</si>
  <si>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</si>
  <si>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</si>
  <si>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</si>
  <si>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</si>
  <si>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</si>
  <si>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</si>
  <si>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</si>
  <si>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</si>
  <si>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</si>
  <si>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</si>
  <si>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</si>
  <si>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</si>
  <si>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</si>
  <si>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</si>
  <si>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</si>
  <si>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</si>
  <si>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</si>
  <si>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</si>
  <si>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</si>
  <si>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</si>
  <si>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</si>
  <si>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</si>
  <si>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</si>
  <si>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</si>
  <si>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</si>
  <si>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</si>
  <si>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</si>
  <si>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</si>
  <si>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</si>
  <si>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</si>
  <si>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</si>
  <si>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</si>
  <si>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</si>
  <si>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</si>
  <si>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</si>
  <si>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</si>
  <si>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</si>
  <si>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</si>
  <si>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</si>
  <si>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</si>
  <si>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</si>
  <si>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</si>
  <si>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</si>
  <si>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</si>
  <si>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</si>
  <si>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</si>
  <si>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</si>
  <si>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</si>
  <si>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</si>
  <si>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</si>
  <si>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</si>
  <si>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</si>
  <si>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</si>
  <si>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</si>
  <si>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</si>
  <si>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</si>
  <si>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</si>
  <si>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</si>
  <si>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</si>
  <si>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</si>
  <si>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</si>
  <si>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</si>
  <si>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</si>
  <si>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</si>
  <si>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</si>
  <si>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</si>
  <si>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</si>
  <si>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</si>
  <si>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</si>
  <si>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</si>
  <si>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</si>
  <si>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</si>
  <si>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</si>
  <si>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</si>
  <si>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</si>
  <si>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</si>
  <si>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</si>
  <si>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</si>
  <si>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</si>
  <si>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</si>
  <si>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</si>
  <si>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</si>
  <si>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</si>
  <si>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</si>
  <si>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</si>
  <si>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</si>
  <si>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</si>
  <si>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</si>
  <si>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</si>
  <si>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</si>
  <si>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</si>
  <si>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</si>
  <si>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</si>
  <si>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</si>
  <si>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</si>
  <si>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</si>
  <si>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</si>
  <si>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</si>
  <si>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</si>
  <si>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</si>
  <si>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</si>
  <si>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</si>
  <si>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</si>
  <si>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</si>
  <si>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</si>
  <si>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</si>
  <si>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</si>
  <si>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</si>
  <si>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</si>
  <si>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</si>
  <si>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</si>
  <si>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</si>
  <si>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</si>
  <si>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</si>
  <si>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</si>
  <si>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</si>
  <si>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</si>
  <si>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</si>
  <si>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</si>
  <si>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</si>
  <si>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</si>
  <si>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</si>
  <si>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</si>
  <si>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</si>
  <si>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</si>
  <si>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</si>
  <si>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</si>
  <si>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</si>
  <si>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</si>
  <si>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</si>
  <si>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</si>
  <si>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</si>
  <si>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</si>
  <si>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</si>
  <si>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</si>
  <si>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</si>
  <si>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</si>
  <si>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</si>
  <si>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</si>
  <si>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</si>
  <si>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</si>
  <si>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</si>
  <si>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</si>
  <si>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</si>
  <si>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</si>
  <si>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</si>
  <si>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</si>
  <si>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</si>
  <si>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</si>
  <si>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</si>
  <si>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</si>
  <si>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</si>
  <si>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</si>
  <si>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</si>
  <si>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</si>
  <si>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</si>
  <si>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</si>
  <si>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</si>
  <si>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</si>
  <si>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</si>
  <si>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</si>
  <si>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</si>
  <si>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</si>
  <si>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</si>
  <si>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</si>
  <si>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</si>
  <si>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</si>
  <si>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</si>
  <si>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</si>
  <si>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</si>
  <si>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</si>
  <si>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</si>
  <si>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</si>
  <si>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</si>
  <si>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</si>
  <si>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</si>
  <si>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</si>
  <si>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</si>
  <si>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</si>
  <si>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</si>
  <si>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</si>
  <si>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</si>
  <si>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</si>
  <si>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</si>
  <si>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</si>
  <si>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</si>
  <si>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</si>
  <si>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</si>
  <si>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</si>
  <si>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</si>
  <si>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</si>
  <si>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</si>
  <si>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</si>
  <si>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</si>
  <si>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</si>
  <si>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</si>
  <si>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</si>
  <si>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</si>
  <si>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</si>
  <si>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</si>
  <si>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</si>
  <si>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</si>
  <si>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</si>
  <si>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</si>
  <si>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</si>
  <si>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</si>
  <si>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</si>
  <si>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</si>
  <si>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</si>
  <si>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</si>
  <si>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</si>
  <si>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</si>
  <si>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</si>
  <si>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</si>
  <si>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</si>
  <si>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</si>
  <si>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</si>
  <si>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</si>
  <si>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</si>
  <si>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</si>
  <si>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</si>
  <si>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</si>
  <si>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</si>
  <si>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</si>
  <si>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</si>
  <si>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</si>
  <si>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</si>
  <si>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</si>
  <si>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</si>
  <si>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</si>
  <si>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</si>
  <si>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</si>
  <si>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</si>
  <si>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</si>
  <si>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</si>
  <si>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</si>
  <si>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</si>
  <si>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</si>
  <si>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</si>
  <si>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</si>
  <si>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</si>
  <si>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</si>
  <si>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</si>
  <si>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</si>
  <si>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</si>
  <si>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</si>
  <si>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</si>
  <si>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</si>
  <si>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</si>
  <si>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</si>
  <si>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</si>
  <si>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</si>
  <si>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</si>
  <si>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</si>
  <si>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</si>
  <si>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</si>
  <si>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</si>
  <si>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</si>
  <si>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</si>
  <si>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</si>
  <si>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</si>
  <si>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</si>
  <si>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</si>
  <si>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</si>
  <si>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</si>
  <si>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</si>
  <si>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</si>
  <si>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</si>
  <si>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</si>
  <si>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</si>
  <si>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</si>
  <si>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</si>
  <si>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</si>
  <si>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</si>
  <si>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</si>
  <si>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</si>
  <si>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</si>
  <si>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</si>
  <si>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</si>
  <si>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</si>
  <si>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</si>
  <si>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</si>
  <si>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</si>
  <si>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</si>
  <si>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</si>
  <si>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</si>
  <si>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</si>
  <si>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</si>
  <si>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</si>
  <si>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</si>
  <si>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</si>
  <si>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</si>
  <si>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</si>
  <si>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</si>
  <si>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</si>
  <si>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</si>
  <si>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</si>
  <si>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</si>
  <si>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</si>
  <si>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</si>
  <si>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</si>
  <si>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</si>
  <si>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</si>
  <si>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</si>
  <si>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</si>
  <si>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</si>
  <si>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</si>
  <si>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</si>
  <si>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</si>
  <si>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</si>
  <si>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</si>
  <si>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</si>
  <si>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</si>
  <si>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</si>
  <si>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</si>
  <si>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</si>
  <si>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</si>
  <si>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</si>
  <si>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</si>
  <si>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</si>
  <si>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</si>
  <si>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</si>
  <si>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</si>
  <si>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</si>
  <si>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</si>
  <si>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</si>
  <si>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</si>
  <si>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</si>
  <si>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</si>
  <si>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</si>
  <si>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</si>
  <si>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</si>
  <si>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</si>
  <si>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</si>
  <si>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</si>
  <si>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</si>
  <si>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</si>
  <si>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</si>
  <si>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</si>
  <si>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</si>
  <si>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</si>
  <si>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</si>
  <si>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</si>
  <si>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</si>
  <si>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</si>
  <si>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</si>
  <si>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</si>
  <si>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</si>
  <si>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</si>
  <si>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</si>
  <si>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</si>
  <si>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</si>
  <si>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</si>
  <si>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</si>
  <si>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</si>
  <si>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</si>
  <si>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</si>
  <si>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</si>
  <si>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</si>
  <si>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</si>
  <si>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</si>
  <si>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</si>
  <si>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</si>
  <si>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</si>
  <si>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</si>
  <si>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</si>
  <si>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</si>
  <si>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</si>
  <si>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</si>
  <si>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</si>
  <si>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</si>
  <si>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</si>
  <si>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</si>
  <si>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</si>
  <si>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</si>
  <si>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</si>
  <si>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</si>
  <si>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</si>
  <si>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</si>
  <si>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</si>
  <si>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</si>
  <si>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</si>
  <si>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</si>
  <si>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</si>
  <si>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</si>
  <si>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</si>
  <si>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</si>
  <si>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</si>
  <si>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</si>
  <si>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</si>
  <si>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</si>
  <si>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</si>
  <si>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</si>
  <si>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</si>
  <si>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</si>
  <si>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</si>
  <si>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</si>
  <si>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</si>
  <si>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</si>
  <si>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</si>
  <si>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</si>
  <si>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</si>
  <si>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</si>
  <si>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</si>
  <si>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</si>
  <si>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</si>
  <si>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</si>
  <si>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</si>
  <si>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</si>
  <si>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</si>
  <si>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</si>
  <si>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</si>
  <si>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</si>
  <si>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</si>
  <si>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</si>
  <si>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</si>
  <si>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</si>
  <si>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</si>
  <si>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</si>
  <si>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</si>
  <si>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</si>
  <si>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</si>
  <si>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</si>
  <si>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</si>
  <si>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</si>
  <si>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</si>
  <si>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</si>
  <si>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</si>
  <si>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</si>
  <si>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</si>
  <si>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</si>
  <si>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</si>
  <si>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</si>
  <si>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</si>
  <si>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</si>
  <si>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</si>
  <si>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</si>
  <si>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</si>
  <si>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</si>
  <si>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</si>
  <si>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</si>
  <si>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</si>
  <si>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</si>
  <si>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</si>
  <si>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</si>
  <si>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</si>
  <si>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</si>
  <si>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</si>
  <si>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</si>
  <si>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</si>
  <si>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</si>
  <si>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</si>
  <si>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</si>
  <si>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</si>
  <si>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</si>
  <si>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</si>
  <si>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</si>
  <si>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</si>
  <si>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</si>
  <si>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</si>
  <si>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</si>
  <si>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</si>
  <si>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</si>
  <si>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</si>
  <si>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</si>
  <si>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</si>
  <si>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</si>
  <si>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</si>
  <si>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</si>
  <si>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</si>
  <si>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</si>
  <si>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</si>
  <si>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</si>
  <si>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</si>
  <si>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</si>
  <si>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</si>
  <si>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</si>
  <si>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</si>
  <si>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</si>
  <si>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</si>
  <si>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</si>
  <si>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</si>
  <si>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</si>
  <si>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</si>
  <si>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</si>
  <si>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</si>
  <si>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</si>
  <si>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</si>
  <si>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</si>
  <si>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</si>
  <si>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</si>
  <si>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</si>
  <si>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</si>
  <si>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</si>
  <si>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</si>
  <si>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</si>
  <si>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</si>
  <si>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</si>
  <si>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</si>
  <si>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</si>
  <si>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</si>
  <si>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</si>
  <si>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</si>
  <si>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</si>
  <si>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</si>
  <si>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</si>
  <si>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</si>
  <si>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</si>
  <si>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</si>
  <si>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</si>
  <si>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</si>
  <si>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</si>
  <si>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</si>
  <si>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</si>
  <si>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</si>
  <si>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</si>
  <si>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</si>
  <si>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</si>
  <si>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</si>
  <si>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</si>
  <si>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</si>
  <si>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</si>
  <si>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</si>
  <si>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</si>
  <si>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</si>
  <si>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</si>
  <si>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</si>
  <si>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</si>
  <si>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</si>
  <si>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</si>
  <si>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</si>
  <si>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</si>
  <si>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</si>
  <si>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</si>
  <si>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</si>
  <si>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</si>
  <si>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</si>
  <si>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</si>
  <si>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</si>
  <si>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</si>
  <si>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</si>
  <si>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</si>
  <si>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</si>
  <si>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</si>
  <si>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</si>
  <si>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</si>
  <si>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</si>
  <si>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</si>
  <si>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</si>
  <si>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</si>
  <si>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</si>
  <si>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</si>
  <si>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</si>
  <si>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</si>
  <si>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</si>
  <si>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</si>
  <si>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</si>
  <si>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</si>
  <si>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</si>
  <si>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</si>
  <si>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</si>
  <si>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</si>
  <si>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</si>
  <si>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</si>
  <si>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</si>
  <si>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</si>
  <si>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</si>
  <si>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</si>
  <si>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</si>
  <si>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</si>
  <si>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</si>
  <si>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</si>
  <si>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</si>
  <si>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</si>
  <si>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</si>
  <si>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</si>
  <si>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</si>
  <si>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</si>
  <si>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</si>
  <si>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</si>
  <si>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</si>
  <si>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</si>
  <si>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</si>
  <si>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</si>
  <si>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</si>
  <si>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</si>
  <si>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</si>
  <si>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</si>
  <si>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</si>
  <si>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</si>
  <si>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</si>
  <si>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</si>
  <si>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</si>
  <si>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</si>
  <si>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</si>
  <si>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</si>
  <si>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</si>
  <si>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</si>
  <si>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</si>
  <si>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</si>
  <si>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</si>
  <si>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</si>
  <si>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</si>
  <si>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</si>
  <si>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</si>
  <si>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</si>
  <si>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</si>
  <si>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</si>
  <si>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</si>
  <si>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</si>
  <si>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</si>
  <si>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</si>
  <si>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</si>
  <si>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</si>
  <si>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</si>
  <si>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</si>
  <si>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</si>
  <si>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</si>
  <si>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</si>
  <si>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</si>
  <si>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</si>
  <si>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</si>
  <si>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</si>
  <si>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</si>
  <si>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</si>
  <si>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</si>
  <si>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</si>
  <si>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</si>
  <si>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</si>
  <si>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</si>
  <si>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</si>
  <si>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</si>
  <si>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</si>
  <si>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</si>
  <si>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</si>
  <si>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</si>
  <si>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</si>
  <si>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</si>
  <si>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</si>
  <si>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</si>
  <si>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</si>
  <si>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</si>
  <si>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</si>
  <si>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</si>
  <si>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</si>
  <si>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</si>
  <si>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</si>
  <si>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</si>
  <si>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</si>
  <si>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</si>
  <si>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</si>
  <si>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</si>
  <si>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</si>
  <si>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</si>
  <si>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</si>
  <si>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</si>
  <si>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</si>
  <si>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</si>
  <si>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</si>
  <si>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</si>
  <si>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</si>
  <si>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</si>
  <si>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</si>
  <si>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</si>
  <si>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</si>
  <si>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</si>
  <si>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</si>
  <si>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</si>
  <si>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</si>
  <si>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</si>
  <si>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</si>
  <si>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</si>
  <si>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</si>
  <si>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</si>
  <si>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</si>
  <si>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</si>
  <si>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</si>
  <si>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</si>
  <si>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</si>
  <si>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</si>
  <si>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</si>
  <si>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</si>
  <si>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</si>
  <si>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</si>
  <si>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</si>
  <si>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</si>
  <si>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</si>
  <si>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</si>
  <si>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</si>
  <si>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</si>
  <si>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</si>
  <si>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</si>
  <si>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</si>
  <si>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</si>
  <si>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</si>
  <si>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</si>
  <si>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</si>
  <si>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</si>
  <si>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</si>
  <si>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</si>
  <si>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</si>
  <si>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</si>
  <si>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</si>
  <si>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</si>
  <si>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</si>
  <si>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</si>
  <si>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</si>
  <si>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</si>
  <si>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</si>
  <si>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</si>
  <si>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</si>
  <si>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</si>
  <si>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</si>
  <si>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</si>
  <si>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</si>
  <si>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</si>
  <si>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</si>
  <si>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</si>
  <si>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</si>
  <si>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</si>
  <si>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</si>
  <si>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</si>
  <si>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</si>
  <si>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</si>
  <si>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</si>
  <si>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</si>
  <si>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</si>
  <si>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</si>
  <si>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</si>
  <si>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</si>
  <si>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</si>
  <si>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</si>
  <si>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</si>
  <si>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</si>
  <si>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</si>
  <si>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</si>
  <si>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</si>
  <si>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</si>
  <si>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</si>
  <si>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</si>
  <si>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</si>
  <si>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</si>
  <si>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</si>
  <si>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</si>
  <si>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</si>
  <si>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</si>
  <si>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</si>
  <si>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</si>
  <si>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</si>
  <si>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</si>
  <si>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</si>
  <si>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</si>
  <si>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</si>
  <si>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</si>
  <si>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</si>
  <si>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</si>
  <si>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</si>
  <si>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</si>
  <si>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</si>
  <si>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</si>
  <si>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</si>
  <si>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</si>
  <si>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</si>
  <si>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</si>
  <si>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</si>
  <si>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</si>
  <si>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</si>
  <si>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</si>
  <si>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</si>
  <si>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</si>
  <si>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</si>
  <si>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</si>
  <si>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</si>
  <si>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</si>
  <si>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</si>
  <si>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</si>
  <si>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</si>
  <si>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</si>
  <si>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</si>
  <si>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</si>
  <si>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</si>
  <si>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</si>
  <si>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</si>
  <si>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</si>
  <si>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</si>
  <si>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</si>
  <si>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</si>
  <si>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</si>
  <si>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</si>
  <si>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</si>
  <si>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</si>
  <si>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</si>
  <si>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</si>
  <si>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</si>
  <si>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</si>
  <si>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</si>
  <si>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</si>
  <si>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</si>
  <si>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</si>
  <si>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</si>
  <si>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</si>
  <si>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</si>
  <si>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</si>
  <si>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</si>
  <si>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</si>
  <si>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</si>
  <si>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</si>
  <si>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</si>
  <si>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</si>
  <si>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</si>
  <si>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</si>
  <si>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</si>
  <si>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</si>
  <si>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</si>
  <si>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</si>
  <si>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</si>
  <si>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</si>
  <si>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</si>
  <si>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</si>
  <si>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</si>
  <si>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</si>
  <si>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</si>
  <si>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</si>
  <si>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</si>
  <si>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</si>
  <si>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</si>
  <si>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</si>
  <si>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</si>
  <si>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</si>
  <si>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</si>
  <si>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</si>
  <si>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</si>
  <si>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</si>
  <si>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</si>
  <si>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</si>
  <si>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</si>
  <si>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</si>
  <si>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</si>
  <si>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</si>
  <si>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</si>
  <si>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</si>
  <si>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</si>
  <si>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</si>
  <si>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</si>
  <si>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</si>
  <si>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</si>
  <si>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</si>
  <si>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</si>
  <si>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</si>
  <si>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</si>
  <si>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</si>
  <si>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</si>
  <si>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</si>
  <si>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</si>
  <si>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</si>
  <si>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</si>
  <si>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</si>
  <si>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</si>
  <si>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</si>
  <si>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</si>
  <si>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</si>
  <si>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</si>
  <si>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</si>
  <si>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</si>
  <si>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</si>
  <si>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</si>
  <si>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</si>
  <si>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</si>
  <si>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</si>
  <si>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</si>
  <si>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</si>
  <si>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</si>
  <si>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</si>
  <si>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</si>
  <si>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</si>
  <si>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</si>
  <si>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</si>
  <si>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</si>
  <si>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</si>
  <si>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</si>
  <si>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</si>
  <si>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</si>
  <si>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</si>
  <si>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</si>
  <si>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</si>
  <si>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</si>
  <si>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</si>
  <si>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</si>
  <si>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</si>
  <si>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</si>
  <si>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</si>
  <si>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</si>
  <si>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</si>
  <si>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</si>
  <si>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</si>
  <si>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</si>
  <si>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</si>
  <si>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</si>
  <si>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</si>
  <si>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</si>
  <si>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</si>
  <si>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</si>
  <si>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</si>
  <si>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</si>
  <si>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</si>
  <si>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</si>
  <si>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</si>
  <si>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</si>
  <si>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</si>
  <si>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</si>
  <si>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</si>
  <si>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</si>
  <si>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</si>
  <si>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</si>
  <si>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</si>
  <si>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</si>
  <si>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</si>
  <si>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</si>
  <si>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</si>
  <si>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</si>
  <si>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</si>
  <si>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</si>
  <si>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</si>
  <si>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</si>
  <si>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</si>
  <si>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</si>
  <si>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</si>
  <si>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</si>
  <si>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</si>
  <si>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</si>
  <si>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</si>
  <si>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</si>
  <si>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</si>
  <si>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</si>
  <si>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</si>
  <si>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</si>
  <si>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</si>
  <si>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</si>
  <si>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</si>
  <si>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</si>
  <si>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</si>
  <si>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</si>
  <si>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</si>
  <si>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</si>
  <si>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</si>
  <si>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</si>
  <si>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</si>
  <si>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</si>
  <si>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</si>
  <si>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</si>
  <si>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</si>
  <si>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</si>
  <si>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</si>
  <si>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</si>
  <si>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</si>
  <si>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</si>
  <si>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</si>
  <si>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</si>
  <si>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</si>
  <si>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</si>
  <si>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</si>
  <si>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</si>
  <si>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</si>
  <si>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</si>
  <si>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</si>
  <si>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</si>
  <si>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</si>
  <si>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</si>
  <si>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</si>
  <si>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</si>
  <si>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</si>
  <si>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</si>
  <si>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</si>
  <si>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</si>
  <si>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</si>
  <si>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</si>
  <si>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</si>
  <si>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</si>
  <si>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</si>
  <si>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</si>
  <si>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</si>
  <si>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</si>
  <si>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</si>
  <si>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</si>
  <si>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</si>
  <si>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</si>
  <si>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</si>
  <si>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</si>
  <si>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</si>
  <si>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</si>
  <si>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</si>
  <si>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</si>
  <si>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</si>
  <si>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</si>
  <si>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</si>
  <si>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</si>
  <si>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</si>
  <si>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</si>
  <si>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</si>
  <si>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</si>
  <si>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</si>
  <si>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</si>
  <si>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</si>
  <si>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</si>
  <si>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</si>
  <si>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</si>
  <si>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</si>
  <si>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</si>
  <si>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</si>
  <si>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</si>
  <si>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</si>
  <si>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</si>
  <si>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</si>
  <si>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</si>
  <si>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</si>
  <si>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</si>
  <si>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</si>
  <si>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</si>
  <si>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</si>
  <si>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</si>
  <si>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</si>
  <si>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</si>
  <si>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</si>
  <si>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</si>
  <si>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</si>
  <si>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</si>
  <si>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</si>
  <si>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</si>
  <si>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</si>
  <si>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</si>
  <si>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</si>
  <si>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</si>
  <si>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</si>
  <si>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</si>
  <si>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</si>
  <si>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</si>
  <si>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</si>
  <si>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</si>
  <si>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</si>
  <si>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</si>
  <si>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</si>
  <si>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</si>
  <si>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</si>
  <si>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</si>
  <si>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</si>
  <si>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</si>
  <si>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</si>
  <si>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</si>
  <si>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</si>
  <si>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</si>
  <si>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</si>
  <si>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</si>
  <si>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</si>
  <si>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</si>
  <si>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</si>
  <si>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</si>
  <si>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</si>
  <si>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</si>
  <si>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</si>
  <si>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</si>
  <si>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</si>
  <si>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</si>
  <si>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</si>
  <si>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</si>
  <si>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</si>
  <si>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</si>
  <si>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</si>
  <si>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</si>
  <si>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</si>
  <si>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</si>
  <si>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</si>
  <si>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</si>
  <si>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</si>
  <si>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</si>
  <si>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</si>
  <si>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</si>
  <si>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</si>
  <si>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</si>
  <si>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</si>
  <si>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</si>
  <si>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</si>
  <si>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</si>
  <si>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</si>
  <si>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</si>
  <si>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</si>
  <si>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</si>
  <si>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</si>
  <si>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</si>
  <si>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</si>
  <si>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</si>
  <si>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</si>
  <si>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</si>
  <si>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</si>
  <si>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</si>
  <si>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</si>
  <si>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</si>
  <si>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</si>
  <si>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</si>
  <si>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</si>
  <si>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</si>
  <si>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</si>
  <si>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</si>
  <si>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</si>
  <si>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</si>
  <si>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</si>
  <si>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</si>
  <si>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</si>
  <si>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</si>
  <si>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</si>
  <si>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</si>
  <si>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</si>
  <si>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</si>
  <si>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</si>
  <si>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</si>
  <si>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</si>
  <si>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</si>
  <si>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</si>
  <si>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</si>
  <si>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</si>
  <si>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</si>
  <si>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</si>
  <si>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</si>
  <si>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</si>
  <si>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</si>
  <si>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</si>
  <si>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</si>
  <si>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</si>
  <si>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</si>
  <si>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</si>
  <si>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</si>
  <si>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</si>
  <si>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</si>
  <si>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</si>
  <si>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</si>
  <si>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</si>
  <si>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</si>
  <si>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</si>
  <si>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</si>
  <si>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</si>
  <si>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</si>
  <si>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</si>
  <si>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</si>
  <si>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</si>
  <si>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</si>
  <si>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</si>
  <si>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</si>
  <si>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</si>
  <si>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</si>
  <si>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</si>
  <si>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</si>
  <si>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</si>
  <si>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</si>
  <si>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</si>
  <si>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</si>
  <si>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</si>
  <si>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</si>
  <si>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</si>
  <si>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</si>
  <si>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</si>
  <si>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</si>
  <si>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</si>
  <si>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</si>
  <si>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</si>
  <si>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</si>
  <si>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</si>
  <si>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</si>
  <si>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</si>
  <si>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</si>
  <si>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</si>
  <si>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</si>
  <si>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</si>
  <si>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</si>
  <si>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</si>
  <si>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</si>
  <si>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</si>
  <si>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</si>
  <si>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</si>
  <si>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</si>
  <si>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</si>
  <si>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</si>
  <si>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</si>
  <si>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</si>
  <si>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</si>
  <si>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</si>
  <si>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</si>
  <si>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</si>
  <si>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</si>
  <si>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</si>
  <si>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</si>
  <si>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</si>
  <si>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</si>
  <si>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</si>
  <si>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</si>
  <si>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</si>
  <si>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</si>
  <si>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</si>
  <si>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</si>
  <si>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</si>
  <si>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</si>
  <si>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</si>
  <si>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</si>
  <si>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</si>
  <si>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</si>
  <si>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</si>
  <si>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</si>
  <si>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</si>
  <si>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</si>
  <si>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</si>
  <si>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</si>
  <si>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</si>
  <si>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</si>
  <si>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</si>
  <si>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</si>
  <si>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</si>
  <si>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</si>
  <si>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</si>
  <si>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</si>
  <si>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</si>
  <si>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</si>
  <si>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</si>
  <si>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</si>
  <si>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</si>
  <si>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</si>
  <si>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</si>
  <si>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</si>
  <si>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</si>
  <si>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</si>
  <si>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</si>
  <si>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</si>
  <si>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</si>
  <si>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</si>
  <si>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</si>
  <si>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</si>
  <si>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</si>
  <si>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</si>
  <si>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</si>
  <si>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</si>
  <si>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</si>
  <si>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</si>
  <si>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</si>
  <si>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</si>
  <si>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</si>
  <si>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</si>
  <si>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</si>
  <si>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</si>
  <si>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</si>
  <si>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</si>
  <si>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</si>
  <si>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</si>
  <si>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</si>
  <si>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</si>
  <si>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</si>
  <si>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</si>
  <si>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</si>
  <si>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</si>
  <si>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</si>
  <si>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</si>
  <si>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</si>
  <si>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</si>
  <si>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</si>
  <si>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</si>
  <si>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</si>
  <si>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</si>
  <si>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</si>
  <si>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</si>
  <si>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</si>
  <si>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</si>
  <si>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</si>
  <si>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</si>
  <si>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</si>
  <si>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</si>
  <si>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</si>
  <si>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</si>
  <si>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</si>
  <si>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</si>
  <si>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</si>
  <si>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</si>
  <si>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</si>
  <si>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</si>
  <si>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</si>
  <si>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</si>
  <si>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</si>
  <si>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</si>
  <si>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</si>
  <si>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</si>
  <si>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</si>
  <si>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</si>
  <si>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</si>
  <si>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</si>
  <si>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</si>
  <si>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</si>
  <si>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</si>
  <si>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</si>
  <si>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</si>
  <si>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</si>
  <si>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</si>
  <si>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</si>
  <si>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</si>
  <si>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</si>
  <si>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</si>
  <si>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</si>
  <si>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</si>
  <si>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</si>
  <si>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</si>
  <si>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</si>
  <si>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</si>
  <si>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</si>
  <si>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</si>
  <si>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</si>
  <si>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</si>
  <si>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</si>
  <si>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</si>
  <si>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</si>
  <si>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</si>
  <si>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</si>
  <si>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</si>
  <si>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</si>
  <si>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</si>
  <si>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</si>
  <si>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</si>
  <si>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</si>
  <si>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</si>
  <si>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</si>
  <si>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</si>
  <si>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</si>
  <si>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</si>
  <si>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</si>
  <si>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</si>
  <si>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</si>
  <si>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</si>
  <si>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</si>
  <si>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</si>
  <si>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</si>
  <si>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</si>
  <si>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</si>
  <si>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</si>
  <si>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</si>
  <si>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</si>
  <si>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</si>
  <si>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</si>
  <si>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</si>
  <si>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</si>
  <si>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</si>
  <si>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</si>
  <si>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</si>
  <si>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</si>
  <si>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</si>
  <si>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</si>
  <si>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</si>
  <si>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</si>
  <si>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</si>
  <si>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</si>
  <si>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</si>
  <si>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</si>
  <si>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</si>
  <si>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</si>
  <si>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</si>
  <si>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</si>
  <si>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</si>
  <si>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</si>
  <si>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</si>
  <si>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</si>
  <si>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</si>
  <si>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</si>
  <si>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</si>
  <si>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</si>
  <si>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</si>
  <si>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</si>
  <si>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</si>
  <si>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</si>
  <si>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</si>
  <si>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</si>
  <si>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</si>
  <si>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</si>
  <si>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</si>
  <si>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</si>
  <si>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</si>
  <si>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</si>
  <si>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</si>
  <si>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</si>
  <si>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</si>
  <si>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</si>
  <si>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</si>
  <si>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</si>
  <si>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</si>
  <si>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</si>
  <si>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</si>
  <si>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</si>
  <si>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</si>
  <si>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</si>
  <si>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</si>
  <si>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</si>
  <si>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</si>
  <si>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</si>
  <si>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</si>
  <si>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</si>
  <si>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</si>
  <si>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</si>
  <si>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</si>
  <si>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</si>
  <si>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</si>
  <si>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</si>
  <si>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</si>
  <si>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</si>
  <si>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</si>
  <si>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</si>
  <si>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</si>
  <si>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</si>
  <si>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</si>
  <si>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</si>
  <si>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</si>
  <si>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</si>
  <si>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</si>
  <si>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</si>
  <si>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</si>
  <si>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</si>
  <si>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</si>
  <si>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</si>
  <si>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</si>
  <si>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</si>
  <si>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</si>
  <si>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</si>
  <si>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</si>
  <si>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</si>
  <si>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</si>
  <si>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</si>
  <si>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</si>
  <si>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</si>
  <si>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</si>
  <si>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</si>
  <si>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</si>
  <si>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</si>
  <si>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</si>
  <si>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</si>
  <si>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</si>
  <si>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</si>
  <si>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</si>
  <si>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</si>
  <si>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</si>
  <si>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</si>
  <si>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</si>
  <si>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</si>
  <si>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</si>
  <si>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</si>
  <si>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</si>
  <si>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</si>
  <si>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</si>
  <si>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</si>
  <si>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</si>
  <si>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</si>
  <si>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</si>
  <si>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</si>
  <si>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</si>
  <si>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</si>
  <si>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</si>
  <si>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</si>
  <si>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</si>
  <si>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</si>
  <si>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</si>
  <si>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</si>
  <si>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</si>
  <si>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</si>
  <si>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</si>
  <si>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</si>
  <si>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</si>
  <si>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</si>
  <si>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</si>
  <si>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</si>
  <si>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</si>
  <si>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</si>
  <si>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</si>
  <si>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</si>
  <si>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</si>
  <si>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</si>
  <si>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</si>
  <si>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</si>
  <si>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</si>
  <si>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</si>
  <si>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</si>
  <si>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</si>
  <si>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</si>
  <si>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</si>
  <si>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</si>
  <si>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</si>
  <si>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</si>
  <si>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</si>
  <si>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</si>
  <si>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</si>
  <si>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</si>
  <si>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</si>
  <si>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</si>
  <si>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</si>
  <si>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</si>
  <si>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</si>
  <si>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</si>
  <si>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</si>
  <si>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</si>
  <si>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</si>
  <si>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</si>
  <si>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</si>
  <si>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</si>
  <si>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</si>
  <si>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</si>
  <si>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</si>
  <si>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</si>
  <si>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</si>
  <si>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</si>
  <si>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</si>
  <si>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</si>
  <si>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</si>
  <si>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</si>
  <si>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</si>
  <si>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</si>
  <si>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</si>
  <si>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</si>
  <si>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</si>
  <si>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</si>
  <si>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</si>
  <si>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</si>
  <si>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</si>
  <si>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</si>
  <si>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</si>
  <si>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</si>
  <si>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</si>
  <si>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</si>
  <si>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</si>
  <si>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</si>
  <si>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</si>
  <si>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</si>
  <si>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</si>
  <si>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</si>
  <si>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</si>
  <si>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</si>
  <si>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</si>
  <si>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</si>
  <si>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</si>
  <si>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</si>
  <si>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</si>
  <si>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</si>
  <si>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</si>
  <si>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</si>
  <si>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</si>
  <si>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</si>
  <si>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</si>
  <si>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</si>
  <si>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</si>
  <si>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</si>
  <si>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</si>
  <si>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</si>
  <si>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</si>
  <si>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</si>
  <si>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</si>
  <si>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</si>
  <si>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</si>
  <si>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</si>
  <si>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</si>
  <si>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</si>
  <si>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</si>
  <si>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</si>
  <si>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</si>
  <si>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</si>
  <si>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</si>
  <si>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</si>
  <si>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</si>
  <si>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</si>
  <si>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</si>
  <si>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</si>
  <si>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</si>
  <si>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</si>
  <si>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</si>
  <si>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</si>
  <si>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</si>
  <si>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</si>
  <si>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</si>
  <si>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</si>
  <si>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</si>
  <si>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</si>
  <si>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</si>
  <si>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</si>
  <si>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</si>
  <si>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</si>
  <si>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</si>
  <si>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</si>
  <si>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</si>
  <si>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</si>
  <si>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</si>
  <si>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</si>
  <si>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</si>
  <si>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</si>
  <si>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</si>
  <si>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</si>
  <si>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</si>
  <si>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</si>
  <si>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</si>
  <si>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</si>
  <si>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</si>
  <si>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</si>
  <si>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</si>
  <si>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</si>
  <si>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</si>
  <si>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</si>
  <si>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</si>
  <si>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</si>
  <si>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</si>
  <si>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</si>
  <si>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</si>
  <si>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</si>
  <si>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</si>
  <si>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</si>
  <si>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</si>
  <si>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</si>
  <si>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</si>
  <si>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</si>
  <si>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STRIZIVOJNA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</si>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</sst>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875052.71999999986</v>
      </c>
      <c r="D2" s="7">
        <f>'PR-RAS'!E6</f>
        <v>1237835.3799999999</v>
      </c>
      <c r="E2" s="7">
        <v>0</v>
      </c>
      <c r="F2" s="7">
        <v>0</v>
      </c>
      <c r="G2" s="8">
        <f t="shared" ref="G2:G274" si="0">(B2/1000)*(C2*1+D2*2)</f>
        <v>3350.7234799999997</v>
      </c>
      <c r="H2" s="8">
        <f t="shared" ref="H2:H274" si="1">ABS(C2-ROUND(C2,0))+ABS(D2-ROUND(D2,0))</f>
        <v>0.66000000003259629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222320.41</v>
      </c>
      <c r="D3" s="2">
        <f>'PR-RAS'!E7</f>
        <v>385830.24</v>
      </c>
      <c r="E3" s="2">
        <v>0</v>
      </c>
      <c r="F3" s="2">
        <v>0</v>
      </c>
      <c r="G3" s="3">
        <f t="shared" si="0"/>
        <v>1987.9617800000001</v>
      </c>
      <c r="H3" s="3">
        <f t="shared" si="1"/>
        <v>0.64999999999417923</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214782.54</v>
      </c>
      <c r="D4" s="2">
        <f>'PR-RAS'!E8</f>
        <v>379661.8</v>
      </c>
      <c r="E4" s="2">
        <v>0</v>
      </c>
      <c r="F4" s="2">
        <v>0</v>
      </c>
      <c r="G4" s="3">
        <f t="shared" si="0"/>
        <v>2922.3184200000001</v>
      </c>
      <c r="H4" s="3">
        <f t="shared" si="1"/>
        <v>0.66000000000349246</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214782.54</v>
      </c>
      <c r="D5" s="2">
        <f>'PR-RAS'!E9</f>
        <v>379661.8</v>
      </c>
      <c r="E5" s="2">
        <v>0</v>
      </c>
      <c r="F5" s="2">
        <v>0</v>
      </c>
      <c r="G5" s="3">
        <f t="shared" si="0"/>
        <v>3896.4245599999999</v>
      </c>
      <c r="H5" s="3">
        <f t="shared" si="1"/>
        <v>0.66000000000349246</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7537.87</v>
      </c>
      <c r="D19" s="2">
        <f>'PR-RAS'!E23</f>
        <v>6168.44</v>
      </c>
      <c r="E19" s="2">
        <v>0</v>
      </c>
      <c r="F19" s="2">
        <v>0</v>
      </c>
      <c r="G19" s="3">
        <f t="shared" si="0"/>
        <v>357.74549999999999</v>
      </c>
      <c r="H19" s="3">
        <f t="shared" si="1"/>
        <v>0.56999999999970896</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485.46</v>
      </c>
      <c r="E20" s="2">
        <v>0</v>
      </c>
      <c r="F20" s="2">
        <v>0</v>
      </c>
      <c r="G20" s="3">
        <f t="shared" si="0"/>
        <v>18.447479999999999</v>
      </c>
      <c r="H20" s="3">
        <f t="shared" si="1"/>
        <v>0.45999999999997954</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7537.87</v>
      </c>
      <c r="D23" s="2">
        <f>'PR-RAS'!E27</f>
        <v>5682.98</v>
      </c>
      <c r="E23" s="2">
        <v>0</v>
      </c>
      <c r="F23" s="2">
        <v>0</v>
      </c>
      <c r="G23" s="3">
        <f t="shared" si="0"/>
        <v>415.88425999999993</v>
      </c>
      <c r="H23" s="3">
        <f t="shared" si="1"/>
        <v>0.1500000000005457</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506370.57999999996</v>
      </c>
      <c r="D45" s="2">
        <f>'PR-RAS'!E49</f>
        <v>737292.5</v>
      </c>
      <c r="E45" s="2">
        <v>0</v>
      </c>
      <c r="F45" s="2">
        <v>0</v>
      </c>
      <c r="G45" s="3">
        <f t="shared" si="0"/>
        <v>87162.04552</v>
      </c>
      <c r="H45" s="3">
        <f t="shared" si="1"/>
        <v>0.92000000004190952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148113.28</v>
      </c>
      <c r="D54" s="2">
        <f>'PR-RAS'!E58</f>
        <v>295926.21000000002</v>
      </c>
      <c r="E54" s="2">
        <v>0</v>
      </c>
      <c r="F54" s="2">
        <v>0</v>
      </c>
      <c r="G54" s="3">
        <f t="shared" si="0"/>
        <v>39218.182100000005</v>
      </c>
      <c r="H54" s="3">
        <f t="shared" si="1"/>
        <v>0.4900000000197906</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88913.279999999999</v>
      </c>
      <c r="D55" s="2">
        <f>'PR-RAS'!E59</f>
        <v>226553.85</v>
      </c>
      <c r="E55" s="2">
        <v>0</v>
      </c>
      <c r="F55" s="2">
        <v>0</v>
      </c>
      <c r="G55" s="3">
        <f t="shared" si="0"/>
        <v>29269.13292</v>
      </c>
      <c r="H55" s="3">
        <f t="shared" si="1"/>
        <v>0.42999999999301508</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59200</v>
      </c>
      <c r="D56" s="2">
        <f>'PR-RAS'!E60</f>
        <v>69372.36</v>
      </c>
      <c r="E56" s="2">
        <v>0</v>
      </c>
      <c r="F56" s="2">
        <v>0</v>
      </c>
      <c r="G56" s="3">
        <f t="shared" si="0"/>
        <v>10886.9596</v>
      </c>
      <c r="H56" s="3">
        <f t="shared" si="1"/>
        <v>0.36000000000058208</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6900.3</v>
      </c>
      <c r="D57" s="2">
        <f>'PR-RAS'!E61</f>
        <v>0</v>
      </c>
      <c r="E57" s="2">
        <v>0</v>
      </c>
      <c r="F57" s="2">
        <v>0</v>
      </c>
      <c r="G57" s="3">
        <f t="shared" si="0"/>
        <v>386.41680000000002</v>
      </c>
      <c r="H57" s="3">
        <f t="shared" si="1"/>
        <v>0.3000000000001819</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6900.3</v>
      </c>
      <c r="D58" s="2">
        <f>'PR-RAS'!E62</f>
        <v>0</v>
      </c>
      <c r="E58" s="2">
        <v>0</v>
      </c>
      <c r="F58" s="2">
        <v>0</v>
      </c>
      <c r="G58" s="3">
        <f t="shared" si="0"/>
        <v>393.31710000000004</v>
      </c>
      <c r="H58" s="3">
        <f t="shared" si="1"/>
        <v>0.3000000000001819</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233242.08</v>
      </c>
      <c r="D60" s="2">
        <f>'PR-RAS'!E64</f>
        <v>247480.32000000001</v>
      </c>
      <c r="E60" s="2">
        <v>0</v>
      </c>
      <c r="F60" s="2">
        <v>0</v>
      </c>
      <c r="G60" s="3">
        <f t="shared" si="0"/>
        <v>42963.960479999994</v>
      </c>
      <c r="H60" s="3">
        <f t="shared" si="1"/>
        <v>0.39999999999417923</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233242.08</v>
      </c>
      <c r="D63" s="2">
        <f>'PR-RAS'!E67</f>
        <v>247480.32000000001</v>
      </c>
      <c r="E63" s="2">
        <v>0</v>
      </c>
      <c r="F63" s="2">
        <v>0</v>
      </c>
      <c r="G63" s="3">
        <f>(B63/1000)*(C63*1+D63*2)</f>
        <v>45148.568639999998</v>
      </c>
      <c r="H63" s="3">
        <f>ABS(C63-ROUND(C63,0))+ABS(D63-ROUND(D63,0))</f>
        <v>0.39999999999417923</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118114.92</v>
      </c>
      <c r="D70" s="2">
        <f>'PR-RAS'!E74</f>
        <v>193885.97</v>
      </c>
      <c r="E70" s="2">
        <v>0</v>
      </c>
      <c r="F70" s="2">
        <v>0</v>
      </c>
      <c r="G70" s="3">
        <f t="shared" si="0"/>
        <v>34906.193340000005</v>
      </c>
      <c r="H70" s="3">
        <f t="shared" si="1"/>
        <v>0.11000000000058208</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118114.92</v>
      </c>
      <c r="D71" s="2">
        <f>'PR-RAS'!E75</f>
        <v>133138.32</v>
      </c>
      <c r="E71" s="2">
        <v>0</v>
      </c>
      <c r="F71" s="2">
        <v>0</v>
      </c>
      <c r="G71" s="3">
        <f t="shared" si="0"/>
        <v>26907.409200000002</v>
      </c>
      <c r="H71" s="3">
        <f t="shared" si="1"/>
        <v>0.40000000000873115</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60747.65</v>
      </c>
      <c r="E72" s="2">
        <v>0</v>
      </c>
      <c r="F72" s="2">
        <v>0</v>
      </c>
      <c r="G72" s="3">
        <f t="shared" si="0"/>
        <v>8626.166299999999</v>
      </c>
      <c r="H72" s="3">
        <f t="shared" si="1"/>
        <v>0.34999999999854481</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7085.59</v>
      </c>
      <c r="D78" s="2">
        <f>'PR-RAS'!E82</f>
        <v>7246.01</v>
      </c>
      <c r="E78" s="2">
        <v>0</v>
      </c>
      <c r="F78" s="2">
        <v>0</v>
      </c>
      <c r="G78" s="3">
        <f t="shared" si="0"/>
        <v>1661.47597</v>
      </c>
      <c r="H78" s="3">
        <f t="shared" si="1"/>
        <v>0.42000000000007276</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9.77</v>
      </c>
      <c r="D79" s="2">
        <f>'PR-RAS'!E83</f>
        <v>302.26</v>
      </c>
      <c r="E79" s="2">
        <v>0</v>
      </c>
      <c r="F79" s="2">
        <v>0</v>
      </c>
      <c r="G79" s="3">
        <f t="shared" si="0"/>
        <v>47.914619999999999</v>
      </c>
      <c r="H79" s="3">
        <f t="shared" si="1"/>
        <v>0.48999999999999133</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9.77</v>
      </c>
      <c r="D81" s="2">
        <f>'PR-RAS'!E85</f>
        <v>302.26</v>
      </c>
      <c r="E81" s="2">
        <v>0</v>
      </c>
      <c r="F81" s="2">
        <v>0</v>
      </c>
      <c r="G81" s="3">
        <f t="shared" si="0"/>
        <v>49.1432</v>
      </c>
      <c r="H81" s="3">
        <f t="shared" si="1"/>
        <v>0.48999999999999133</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7075.82</v>
      </c>
      <c r="D87" s="2">
        <f>'PR-RAS'!E91</f>
        <v>6943.75</v>
      </c>
      <c r="E87" s="2">
        <v>0</v>
      </c>
      <c r="F87" s="2">
        <v>0</v>
      </c>
      <c r="G87" s="3">
        <f t="shared" si="0"/>
        <v>1802.8455199999999</v>
      </c>
      <c r="H87" s="3">
        <f t="shared" si="1"/>
        <v>0.43000000000029104</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284.10000000000002</v>
      </c>
      <c r="D88" s="2">
        <f>'PR-RAS'!E92</f>
        <v>376.35</v>
      </c>
      <c r="E88" s="2">
        <v>0</v>
      </c>
      <c r="F88" s="2">
        <v>0</v>
      </c>
      <c r="G88" s="3">
        <f t="shared" si="0"/>
        <v>90.201600000000013</v>
      </c>
      <c r="H88" s="3">
        <f t="shared" si="1"/>
        <v>0.45000000000004547</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6389.13</v>
      </c>
      <c r="D89" s="2">
        <f>'PR-RAS'!E93</f>
        <v>6379.33</v>
      </c>
      <c r="E89" s="2">
        <v>0</v>
      </c>
      <c r="F89" s="2">
        <v>0</v>
      </c>
      <c r="G89" s="3">
        <f t="shared" si="0"/>
        <v>1685.0055199999999</v>
      </c>
      <c r="H89" s="3">
        <f t="shared" si="1"/>
        <v>0.46000000000003638</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0.44</v>
      </c>
      <c r="D90" s="2">
        <f>'PR-RAS'!E94</f>
        <v>0.28000000000000003</v>
      </c>
      <c r="E90" s="2">
        <v>0</v>
      </c>
      <c r="F90" s="2">
        <v>0</v>
      </c>
      <c r="G90" s="3">
        <f t="shared" si="0"/>
        <v>8.8999999999999996E-2</v>
      </c>
      <c r="H90" s="3">
        <f t="shared" si="1"/>
        <v>0.72</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402.15</v>
      </c>
      <c r="D93" s="2">
        <f>'PR-RAS'!E97</f>
        <v>187.79</v>
      </c>
      <c r="E93" s="2">
        <v>0</v>
      </c>
      <c r="F93" s="2">
        <v>0</v>
      </c>
      <c r="G93" s="3">
        <f t="shared" si="0"/>
        <v>71.551159999999996</v>
      </c>
      <c r="H93" s="3">
        <f t="shared" si="1"/>
        <v>0.35999999999998522</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136240.09999999998</v>
      </c>
      <c r="D102" s="2">
        <f>'PR-RAS'!E106</f>
        <v>104929.45000000001</v>
      </c>
      <c r="E102" s="2">
        <v>0</v>
      </c>
      <c r="F102" s="2">
        <v>0</v>
      </c>
      <c r="G102" s="3">
        <f t="shared" si="0"/>
        <v>34955.999000000003</v>
      </c>
      <c r="H102" s="3">
        <f t="shared" si="1"/>
        <v>0.54999999998835847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8445.2099999999991</v>
      </c>
      <c r="D103" s="2">
        <f>'PR-RAS'!E107</f>
        <v>8445.2099999999991</v>
      </c>
      <c r="E103" s="2">
        <v>0</v>
      </c>
      <c r="F103" s="2">
        <v>0</v>
      </c>
      <c r="G103" s="3">
        <f t="shared" si="0"/>
        <v>2584.2342599999997</v>
      </c>
      <c r="H103" s="3">
        <f t="shared" si="1"/>
        <v>0.41999999999825377</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8445.2099999999991</v>
      </c>
      <c r="D105" s="2">
        <f>'PR-RAS'!E109</f>
        <v>8445.2099999999991</v>
      </c>
      <c r="E105" s="2">
        <v>0</v>
      </c>
      <c r="F105" s="2">
        <v>0</v>
      </c>
      <c r="G105" s="3">
        <f t="shared" si="0"/>
        <v>2634.9055199999998</v>
      </c>
      <c r="H105" s="3">
        <f t="shared" si="1"/>
        <v>0.41999999999825377</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115620.37</v>
      </c>
      <c r="D108" s="2">
        <f>'PR-RAS'!E112</f>
        <v>95229.92</v>
      </c>
      <c r="E108" s="2">
        <v>0</v>
      </c>
      <c r="F108" s="2">
        <v>0</v>
      </c>
      <c r="G108" s="3">
        <f t="shared" si="0"/>
        <v>32750.582469999994</v>
      </c>
      <c r="H108" s="3">
        <f t="shared" si="1"/>
        <v>0.44999999999708962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26109.19</v>
      </c>
      <c r="D111" s="2">
        <f>'PR-RAS'!E115</f>
        <v>1316.25</v>
      </c>
      <c r="E111" s="2">
        <v>0</v>
      </c>
      <c r="F111" s="2">
        <v>0</v>
      </c>
      <c r="G111" s="3">
        <f t="shared" si="0"/>
        <v>3161.5859</v>
      </c>
      <c r="H111" s="3">
        <f t="shared" si="1"/>
        <v>0.43999999999869033</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89511.18</v>
      </c>
      <c r="D113" s="2">
        <f>'PR-RAS'!E117</f>
        <v>93913.67</v>
      </c>
      <c r="E113" s="2">
        <v>0</v>
      </c>
      <c r="F113" s="2">
        <v>0</v>
      </c>
      <c r="G113" s="3">
        <f t="shared" si="0"/>
        <v>31061.914240000002</v>
      </c>
      <c r="H113" s="3">
        <f t="shared" si="1"/>
        <v>0.50999999999476131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12174.52</v>
      </c>
      <c r="D116" s="2">
        <f>'PR-RAS'!E120</f>
        <v>1254.32</v>
      </c>
      <c r="E116" s="2">
        <v>0</v>
      </c>
      <c r="F116" s="2">
        <v>0</v>
      </c>
      <c r="G116" s="3">
        <f t="shared" si="0"/>
        <v>1688.5634</v>
      </c>
      <c r="H116" s="3">
        <f t="shared" si="1"/>
        <v>0.79999999999949978</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254.28</v>
      </c>
      <c r="D117" s="2">
        <f>'PR-RAS'!E121</f>
        <v>0</v>
      </c>
      <c r="E117" s="2">
        <v>0</v>
      </c>
      <c r="F117" s="2">
        <v>0</v>
      </c>
      <c r="G117" s="3">
        <f t="shared" si="0"/>
        <v>29.496480000000002</v>
      </c>
      <c r="H117" s="3">
        <f t="shared" si="1"/>
        <v>0.28000000000000114</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11920.24</v>
      </c>
      <c r="D118" s="2">
        <f>'PR-RAS'!E122</f>
        <v>1254.32</v>
      </c>
      <c r="E118" s="2">
        <v>0</v>
      </c>
      <c r="F118" s="2">
        <v>0</v>
      </c>
      <c r="G118" s="3">
        <f t="shared" si="0"/>
        <v>1688.17896</v>
      </c>
      <c r="H118" s="3">
        <f t="shared" si="1"/>
        <v>0.55999999999971806</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1136.7</v>
      </c>
      <c r="D121" s="2">
        <f>'PR-RAS'!E125</f>
        <v>789.04</v>
      </c>
      <c r="E121" s="2">
        <v>0</v>
      </c>
      <c r="F121" s="2">
        <v>0</v>
      </c>
      <c r="G121" s="3">
        <f t="shared" si="0"/>
        <v>325.77359999999993</v>
      </c>
      <c r="H121" s="3">
        <f t="shared" si="1"/>
        <v>0.33999999999991815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1136.7</v>
      </c>
      <c r="D122" s="2">
        <f>'PR-RAS'!E126</f>
        <v>789.04</v>
      </c>
      <c r="E122" s="2">
        <v>0</v>
      </c>
      <c r="F122" s="2">
        <v>0</v>
      </c>
      <c r="G122" s="3">
        <f t="shared" si="0"/>
        <v>328.48837999999995</v>
      </c>
      <c r="H122" s="3">
        <f t="shared" si="1"/>
        <v>0.33999999999991815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1136.7</v>
      </c>
      <c r="D124" s="2">
        <f>'PR-RAS'!E128</f>
        <v>789.04</v>
      </c>
      <c r="E124" s="2">
        <v>0</v>
      </c>
      <c r="F124" s="2">
        <v>0</v>
      </c>
      <c r="G124" s="3">
        <f t="shared" si="0"/>
        <v>333.91793999999999</v>
      </c>
      <c r="H124" s="3">
        <f t="shared" si="1"/>
        <v>0.33999999999991815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1899.34</v>
      </c>
      <c r="D136" s="2">
        <f>'PR-RAS'!E140</f>
        <v>1748.14</v>
      </c>
      <c r="E136" s="2">
        <v>0</v>
      </c>
      <c r="F136" s="2">
        <v>0</v>
      </c>
      <c r="G136" s="3">
        <f t="shared" si="0"/>
        <v>728.40870000000007</v>
      </c>
      <c r="H136" s="3">
        <f t="shared" si="1"/>
        <v>0.48000000000001819</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1899.34</v>
      </c>
      <c r="D147" s="2">
        <f>'PR-RAS'!E151</f>
        <v>1748.14</v>
      </c>
      <c r="E147" s="2">
        <v>0</v>
      </c>
      <c r="F147" s="2">
        <v>0</v>
      </c>
      <c r="G147" s="3">
        <f t="shared" si="0"/>
        <v>787.76051999999993</v>
      </c>
      <c r="H147" s="3">
        <f t="shared" si="1"/>
        <v>0.48000000000001819</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763727.69</v>
      </c>
      <c r="D148" s="2">
        <f>'PR-RAS'!E152</f>
        <v>1013917.87</v>
      </c>
      <c r="E148" s="2">
        <v>0</v>
      </c>
      <c r="F148" s="2">
        <v>0</v>
      </c>
      <c r="G148" s="3">
        <f t="shared" si="0"/>
        <v>410359.82420999993</v>
      </c>
      <c r="H148" s="3">
        <f t="shared" si="1"/>
        <v>0.44000000006053597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390635.61</v>
      </c>
      <c r="D149" s="2">
        <f>'PR-RAS'!E153</f>
        <v>570363.92000000004</v>
      </c>
      <c r="E149" s="2">
        <v>0</v>
      </c>
      <c r="F149" s="2">
        <v>0</v>
      </c>
      <c r="G149" s="3">
        <f t="shared" si="0"/>
        <v>226641.79060000001</v>
      </c>
      <c r="H149" s="3">
        <f t="shared" si="1"/>
        <v>0.46999999997206032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315046.8</v>
      </c>
      <c r="D150" s="2">
        <f>'PR-RAS'!E154</f>
        <v>459308.37</v>
      </c>
      <c r="E150" s="2">
        <v>0</v>
      </c>
      <c r="F150" s="2">
        <v>0</v>
      </c>
      <c r="G150" s="3">
        <f t="shared" si="0"/>
        <v>183815.86746000001</v>
      </c>
      <c r="H150" s="3">
        <f t="shared" si="1"/>
        <v>0.57000000000698492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315046.8</v>
      </c>
      <c r="D151" s="2">
        <f>'PR-RAS'!E155</f>
        <v>459308.37</v>
      </c>
      <c r="E151" s="2">
        <v>0</v>
      </c>
      <c r="F151" s="2">
        <v>0</v>
      </c>
      <c r="G151" s="3">
        <f t="shared" si="0"/>
        <v>185049.53099999999</v>
      </c>
      <c r="H151" s="3">
        <f t="shared" si="1"/>
        <v>0.57000000000698492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34792.18</v>
      </c>
      <c r="D155" s="2">
        <f>'PR-RAS'!E159</f>
        <v>46245.9</v>
      </c>
      <c r="E155" s="2">
        <v>0</v>
      </c>
      <c r="F155" s="2">
        <v>0</v>
      </c>
      <c r="G155" s="3">
        <f t="shared" si="0"/>
        <v>19601.732920000002</v>
      </c>
      <c r="H155" s="3">
        <f t="shared" si="1"/>
        <v>0.27999999999883585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40796.629999999997</v>
      </c>
      <c r="D156" s="2">
        <f>'PR-RAS'!E160</f>
        <v>64809.65</v>
      </c>
      <c r="E156" s="2">
        <v>0</v>
      </c>
      <c r="F156" s="2">
        <v>0</v>
      </c>
      <c r="G156" s="3">
        <f t="shared" si="0"/>
        <v>26414.469149999997</v>
      </c>
      <c r="H156" s="3">
        <f t="shared" si="1"/>
        <v>0.72000000000116415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40796.629999999997</v>
      </c>
      <c r="D158" s="2">
        <f>'PR-RAS'!E162</f>
        <v>64809.65</v>
      </c>
      <c r="E158" s="2">
        <v>0</v>
      </c>
      <c r="F158" s="2">
        <v>0</v>
      </c>
      <c r="G158" s="3">
        <f t="shared" si="0"/>
        <v>26755.301009999999</v>
      </c>
      <c r="H158" s="3">
        <f t="shared" si="1"/>
        <v>0.72000000000116415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283586.57999999996</v>
      </c>
      <c r="D160" s="2">
        <f>'PR-RAS'!E164</f>
        <v>301605.68</v>
      </c>
      <c r="E160" s="2">
        <v>0</v>
      </c>
      <c r="F160" s="2">
        <v>0</v>
      </c>
      <c r="G160" s="3">
        <f t="shared" si="0"/>
        <v>141000.87245999998</v>
      </c>
      <c r="H160" s="3">
        <f t="shared" si="1"/>
        <v>0.74000000004889444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14468.019999999999</v>
      </c>
      <c r="D161" s="2">
        <f>'PR-RAS'!E165</f>
        <v>22042.219999999998</v>
      </c>
      <c r="E161" s="2">
        <v>0</v>
      </c>
      <c r="F161" s="2">
        <v>0</v>
      </c>
      <c r="G161" s="3">
        <f t="shared" si="0"/>
        <v>9368.3935999999994</v>
      </c>
      <c r="H161" s="3">
        <f t="shared" si="1"/>
        <v>0.23999999999614374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5663.03</v>
      </c>
      <c r="D162" s="2">
        <f>'PR-RAS'!E166</f>
        <v>4054.55</v>
      </c>
      <c r="E162" s="2">
        <v>0</v>
      </c>
      <c r="F162" s="2">
        <v>0</v>
      </c>
      <c r="G162" s="3">
        <f t="shared" si="0"/>
        <v>2217.3129300000001</v>
      </c>
      <c r="H162" s="3">
        <f t="shared" si="1"/>
        <v>0.47999999999956344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6834.86</v>
      </c>
      <c r="D163" s="2">
        <f>'PR-RAS'!E167</f>
        <v>14975.32</v>
      </c>
      <c r="E163" s="2">
        <v>0</v>
      </c>
      <c r="F163" s="2">
        <v>0</v>
      </c>
      <c r="G163" s="3">
        <f t="shared" si="0"/>
        <v>5959.2510000000002</v>
      </c>
      <c r="H163" s="3">
        <f t="shared" si="1"/>
        <v>0.46000000000003638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1210.05</v>
      </c>
      <c r="D164" s="2">
        <f>'PR-RAS'!E168</f>
        <v>1912</v>
      </c>
      <c r="E164" s="2">
        <v>0</v>
      </c>
      <c r="F164" s="2">
        <v>0</v>
      </c>
      <c r="G164" s="3">
        <f t="shared" si="0"/>
        <v>820.55015000000003</v>
      </c>
      <c r="H164" s="3">
        <f t="shared" si="1"/>
        <v>4.9999999999954525E-2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760.08</v>
      </c>
      <c r="D165" s="2">
        <f>'PR-RAS'!E169</f>
        <v>1100.3499999999999</v>
      </c>
      <c r="E165" s="2">
        <v>0</v>
      </c>
      <c r="F165" s="2">
        <v>0</v>
      </c>
      <c r="G165" s="3">
        <f t="shared" si="0"/>
        <v>485.56791999999996</v>
      </c>
      <c r="H165" s="3">
        <f t="shared" si="1"/>
        <v>0.42999999999994998</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39773.780000000006</v>
      </c>
      <c r="D166" s="2">
        <f>'PR-RAS'!E170</f>
        <v>62664.54</v>
      </c>
      <c r="E166" s="2">
        <v>0</v>
      </c>
      <c r="F166" s="2">
        <v>0</v>
      </c>
      <c r="G166" s="3">
        <f t="shared" si="0"/>
        <v>27241.971900000004</v>
      </c>
      <c r="H166" s="3">
        <f t="shared" si="1"/>
        <v>0.67999999999301508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12900.67</v>
      </c>
      <c r="D167" s="2">
        <f>'PR-RAS'!E171</f>
        <v>16503.05</v>
      </c>
      <c r="E167" s="2">
        <v>0</v>
      </c>
      <c r="F167" s="2">
        <v>0</v>
      </c>
      <c r="G167" s="3">
        <f t="shared" si="0"/>
        <v>7620.5238199999994</v>
      </c>
      <c r="H167" s="3">
        <f t="shared" si="1"/>
        <v>0.37999999999919964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16448.810000000001</v>
      </c>
      <c r="D168" s="2">
        <f>'PR-RAS'!E172</f>
        <v>36244.800000000003</v>
      </c>
      <c r="E168" s="2">
        <v>0</v>
      </c>
      <c r="F168" s="2">
        <v>0</v>
      </c>
      <c r="G168" s="3">
        <f t="shared" si="0"/>
        <v>14852.714470000001</v>
      </c>
      <c r="H168" s="3">
        <f t="shared" si="1"/>
        <v>0.38999999999577994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9595.65</v>
      </c>
      <c r="D169" s="2">
        <f>'PR-RAS'!E173</f>
        <v>9844.24</v>
      </c>
      <c r="E169" s="2">
        <v>0</v>
      </c>
      <c r="F169" s="2">
        <v>0</v>
      </c>
      <c r="G169" s="3">
        <f t="shared" si="0"/>
        <v>4919.7338399999999</v>
      </c>
      <c r="H169" s="3">
        <f t="shared" si="1"/>
        <v>0.59000000000014552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573.91999999999996</v>
      </c>
      <c r="D171" s="2">
        <f>'PR-RAS'!E175</f>
        <v>72.45</v>
      </c>
      <c r="E171" s="2">
        <v>0</v>
      </c>
      <c r="F171" s="2">
        <v>0</v>
      </c>
      <c r="G171" s="3">
        <f t="shared" si="0"/>
        <v>122.1994</v>
      </c>
      <c r="H171" s="3">
        <f t="shared" si="1"/>
        <v>0.53000000000004377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254.73</v>
      </c>
      <c r="D173" s="2">
        <f>'PR-RAS'!E177</f>
        <v>0</v>
      </c>
      <c r="E173" s="2">
        <v>0</v>
      </c>
      <c r="F173" s="2">
        <v>0</v>
      </c>
      <c r="G173" s="3">
        <f t="shared" si="0"/>
        <v>43.813559999999995</v>
      </c>
      <c r="H173" s="3">
        <f t="shared" si="1"/>
        <v>0.27000000000001023</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169788.80999999997</v>
      </c>
      <c r="D174" s="2">
        <f>'PR-RAS'!E178</f>
        <v>180578.97</v>
      </c>
      <c r="E174" s="2">
        <v>0</v>
      </c>
      <c r="F174" s="2">
        <v>0</v>
      </c>
      <c r="G174" s="3">
        <f t="shared" si="0"/>
        <v>91853.787749999989</v>
      </c>
      <c r="H174" s="3">
        <f t="shared" si="1"/>
        <v>0.22000000003026798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2950.1</v>
      </c>
      <c r="D175" s="2">
        <f>'PR-RAS'!E179</f>
        <v>3188.19</v>
      </c>
      <c r="E175" s="2">
        <v>0</v>
      </c>
      <c r="F175" s="2">
        <v>0</v>
      </c>
      <c r="G175" s="3">
        <f t="shared" si="0"/>
        <v>1622.8075199999998</v>
      </c>
      <c r="H175" s="3">
        <f t="shared" si="1"/>
        <v>0.28999999999996362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30091.11</v>
      </c>
      <c r="D176" s="2">
        <f>'PR-RAS'!E180</f>
        <v>12518.98</v>
      </c>
      <c r="E176" s="2">
        <v>0</v>
      </c>
      <c r="F176" s="2">
        <v>0</v>
      </c>
      <c r="G176" s="3">
        <f t="shared" si="0"/>
        <v>9647.5872499999987</v>
      </c>
      <c r="H176" s="3">
        <f t="shared" si="1"/>
        <v>0.13000000000101863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1620.4</v>
      </c>
      <c r="D177" s="2">
        <f>'PR-RAS'!E181</f>
        <v>7065.1</v>
      </c>
      <c r="E177" s="2">
        <v>0</v>
      </c>
      <c r="F177" s="2">
        <v>0</v>
      </c>
      <c r="G177" s="3">
        <f t="shared" si="0"/>
        <v>2772.1055999999999</v>
      </c>
      <c r="H177" s="3">
        <f t="shared" si="1"/>
        <v>0.50000000000045475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70672.149999999994</v>
      </c>
      <c r="D178" s="2">
        <f>'PR-RAS'!E182</f>
        <v>86731.6</v>
      </c>
      <c r="E178" s="2">
        <v>0</v>
      </c>
      <c r="F178" s="2">
        <v>0</v>
      </c>
      <c r="G178" s="3">
        <f t="shared" si="0"/>
        <v>43211.95695</v>
      </c>
      <c r="H178" s="3">
        <f t="shared" si="1"/>
        <v>0.54999999998835847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3168.68</v>
      </c>
      <c r="D180" s="2">
        <f>'PR-RAS'!E184</f>
        <v>4704.01</v>
      </c>
      <c r="E180" s="2">
        <v>0</v>
      </c>
      <c r="F180" s="2">
        <v>0</v>
      </c>
      <c r="G180" s="3">
        <f t="shared" si="0"/>
        <v>2251.2293</v>
      </c>
      <c r="H180" s="3">
        <f t="shared" si="1"/>
        <v>0.33000000000038199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50973.760000000002</v>
      </c>
      <c r="D181" s="2">
        <f>'PR-RAS'!E185</f>
        <v>54553.91</v>
      </c>
      <c r="E181" s="2">
        <v>0</v>
      </c>
      <c r="F181" s="2">
        <v>0</v>
      </c>
      <c r="G181" s="3">
        <f t="shared" si="0"/>
        <v>28814.684400000002</v>
      </c>
      <c r="H181" s="3">
        <f t="shared" si="1"/>
        <v>0.32999999999447027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7223.36</v>
      </c>
      <c r="D182" s="2">
        <f>'PR-RAS'!E186</f>
        <v>7498</v>
      </c>
      <c r="E182" s="2">
        <v>0</v>
      </c>
      <c r="F182" s="2">
        <v>0</v>
      </c>
      <c r="G182" s="3">
        <f t="shared" si="0"/>
        <v>4021.7041599999998</v>
      </c>
      <c r="H182" s="3">
        <f t="shared" si="1"/>
        <v>0.35999999999967258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3089.25</v>
      </c>
      <c r="D183" s="2">
        <f>'PR-RAS'!E187</f>
        <v>4319.18</v>
      </c>
      <c r="E183" s="2">
        <v>0</v>
      </c>
      <c r="F183" s="2">
        <v>0</v>
      </c>
      <c r="G183" s="3">
        <f t="shared" si="0"/>
        <v>2134.4250200000001</v>
      </c>
      <c r="H183" s="3">
        <f t="shared" si="1"/>
        <v>0.43000000000029104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59555.969999999994</v>
      </c>
      <c r="D190" s="2">
        <f>'PR-RAS'!E194</f>
        <v>36319.949999999997</v>
      </c>
      <c r="E190" s="2">
        <v>0</v>
      </c>
      <c r="F190" s="2">
        <v>0</v>
      </c>
      <c r="G190" s="3">
        <f t="shared" si="0"/>
        <v>24985.01943</v>
      </c>
      <c r="H190" s="3">
        <f t="shared" si="1"/>
        <v>8.0000000009022187E-2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9047.7999999999993</v>
      </c>
      <c r="D191" s="2">
        <f>'PR-RAS'!E195</f>
        <v>918.22</v>
      </c>
      <c r="E191" s="2">
        <v>0</v>
      </c>
      <c r="F191" s="2">
        <v>0</v>
      </c>
      <c r="G191" s="3">
        <f t="shared" si="0"/>
        <v>2068.0056</v>
      </c>
      <c r="H191" s="3">
        <f t="shared" si="1"/>
        <v>0.42000000000075488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2322.6</v>
      </c>
      <c r="D192" s="2">
        <f>'PR-RAS'!E196</f>
        <v>2712.88</v>
      </c>
      <c r="E192" s="2">
        <v>0</v>
      </c>
      <c r="F192" s="2">
        <v>0</v>
      </c>
      <c r="G192" s="3">
        <f t="shared" si="0"/>
        <v>1479.93676</v>
      </c>
      <c r="H192" s="3">
        <f t="shared" si="1"/>
        <v>0.51999999999998181</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5003.04</v>
      </c>
      <c r="D193" s="2">
        <f>'PR-RAS'!E197</f>
        <v>3603.08</v>
      </c>
      <c r="E193" s="2">
        <v>0</v>
      </c>
      <c r="F193" s="2">
        <v>0</v>
      </c>
      <c r="G193" s="3">
        <f t="shared" si="0"/>
        <v>2344.1664000000001</v>
      </c>
      <c r="H193" s="3">
        <f t="shared" si="1"/>
        <v>0.11999999999989086</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730</v>
      </c>
      <c r="D194" s="2">
        <f>'PR-RAS'!E198</f>
        <v>803</v>
      </c>
      <c r="E194" s="2">
        <v>0</v>
      </c>
      <c r="F194" s="2">
        <v>0</v>
      </c>
      <c r="G194" s="3">
        <f t="shared" si="0"/>
        <v>450.84800000000001</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719.51</v>
      </c>
      <c r="D195" s="2">
        <f>'PR-RAS'!E199</f>
        <v>561.73</v>
      </c>
      <c r="E195" s="2">
        <v>0</v>
      </c>
      <c r="F195" s="2">
        <v>0</v>
      </c>
      <c r="G195" s="3">
        <f t="shared" si="0"/>
        <v>357.53618</v>
      </c>
      <c r="H195" s="3">
        <f t="shared" si="1"/>
        <v>0.75999999999999091</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41733.019999999997</v>
      </c>
      <c r="D197" s="2">
        <f>'PR-RAS'!E201</f>
        <v>27721.040000000001</v>
      </c>
      <c r="E197" s="2">
        <v>0</v>
      </c>
      <c r="F197" s="2">
        <v>0</v>
      </c>
      <c r="G197" s="3">
        <f t="shared" si="0"/>
        <v>19046.319600000003</v>
      </c>
      <c r="H197" s="3">
        <f t="shared" si="1"/>
        <v>5.9999999997671694E-2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4983.17</v>
      </c>
      <c r="D198" s="2">
        <f>'PR-RAS'!E202</f>
        <v>8239.2000000000007</v>
      </c>
      <c r="E198" s="2">
        <v>0</v>
      </c>
      <c r="F198" s="2">
        <v>0</v>
      </c>
      <c r="G198" s="3">
        <f t="shared" si="0"/>
        <v>4227.92929</v>
      </c>
      <c r="H198" s="3">
        <f t="shared" si="1"/>
        <v>0.37000000000080036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1881.1799999999998</v>
      </c>
      <c r="D204" s="2">
        <f>'PR-RAS'!E208</f>
        <v>5918.02</v>
      </c>
      <c r="E204" s="2">
        <v>0</v>
      </c>
      <c r="F204" s="2">
        <v>0</v>
      </c>
      <c r="G204" s="3">
        <f t="shared" si="0"/>
        <v>2784.5956600000004</v>
      </c>
      <c r="H204" s="3">
        <f t="shared" si="1"/>
        <v>0.20000000000027285</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1054.5</v>
      </c>
      <c r="D206" s="2">
        <f>'PR-RAS'!E210</f>
        <v>1903.26</v>
      </c>
      <c r="E206" s="2">
        <v>0</v>
      </c>
      <c r="F206" s="2">
        <v>0</v>
      </c>
      <c r="G206" s="3">
        <f t="shared" si="0"/>
        <v>996.50909999999999</v>
      </c>
      <c r="H206" s="3">
        <f t="shared" si="1"/>
        <v>0.75999999999999091</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826.68</v>
      </c>
      <c r="D207" s="2">
        <f>'PR-RAS'!E211</f>
        <v>4014.76</v>
      </c>
      <c r="E207" s="2">
        <v>0</v>
      </c>
      <c r="F207" s="2">
        <v>0</v>
      </c>
      <c r="G207" s="3">
        <f t="shared" si="0"/>
        <v>1824.3772000000001</v>
      </c>
      <c r="H207" s="3">
        <f t="shared" si="1"/>
        <v>0.55999999999983174</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3101.99</v>
      </c>
      <c r="D212" s="2">
        <f>'PR-RAS'!E216</f>
        <v>2321.1799999999998</v>
      </c>
      <c r="E212" s="2">
        <v>0</v>
      </c>
      <c r="F212" s="2">
        <v>0</v>
      </c>
      <c r="G212" s="3">
        <f t="shared" si="0"/>
        <v>1634.0578499999999</v>
      </c>
      <c r="H212" s="3">
        <f t="shared" si="1"/>
        <v>0.19000000000005457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1847.06</v>
      </c>
      <c r="D213" s="2">
        <f>'PR-RAS'!E217</f>
        <v>2321.1799999999998</v>
      </c>
      <c r="E213" s="2">
        <v>0</v>
      </c>
      <c r="F213" s="2">
        <v>0</v>
      </c>
      <c r="G213" s="3">
        <f t="shared" si="0"/>
        <v>1375.75704</v>
      </c>
      <c r="H213" s="3">
        <f t="shared" si="1"/>
        <v>0.23999999999978172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1254.93</v>
      </c>
      <c r="D216" s="2">
        <f>'PR-RAS'!E220</f>
        <v>0</v>
      </c>
      <c r="E216" s="2">
        <v>0</v>
      </c>
      <c r="F216" s="2">
        <v>0</v>
      </c>
      <c r="G216" s="3">
        <f t="shared" si="0"/>
        <v>269.80995000000001</v>
      </c>
      <c r="H216" s="3">
        <f t="shared" si="1"/>
        <v>6.9999999999936335E-2</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8665.24</v>
      </c>
      <c r="D226" s="2">
        <f>'PR-RAS'!E230</f>
        <v>3314.94</v>
      </c>
      <c r="E226" s="2">
        <v>0</v>
      </c>
      <c r="F226" s="2">
        <v>0</v>
      </c>
      <c r="G226" s="3">
        <f t="shared" si="0"/>
        <v>3441.402</v>
      </c>
      <c r="H226" s="3">
        <f t="shared" si="1"/>
        <v>0.29999999999972715</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3188.99</v>
      </c>
      <c r="D233" s="2">
        <f>'PR-RAS'!E237</f>
        <v>3314.94</v>
      </c>
      <c r="E233" s="2">
        <v>0</v>
      </c>
      <c r="F233" s="2">
        <v>0</v>
      </c>
      <c r="G233" s="3">
        <f t="shared" si="0"/>
        <v>2277.97784</v>
      </c>
      <c r="H233" s="3">
        <f t="shared" si="1"/>
        <v>7.0000000000163709E-2</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3188.99</v>
      </c>
      <c r="D234" s="2">
        <f>'PR-RAS'!E238</f>
        <v>3314.94</v>
      </c>
      <c r="E234" s="2">
        <v>0</v>
      </c>
      <c r="F234" s="2">
        <v>0</v>
      </c>
      <c r="G234" s="3">
        <f t="shared" si="0"/>
        <v>2287.7967100000001</v>
      </c>
      <c r="H234" s="3">
        <f t="shared" si="1"/>
        <v>7.0000000000163709E-2</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5476.25</v>
      </c>
      <c r="D242" s="2">
        <f>'PR-RAS'!E246</f>
        <v>0</v>
      </c>
      <c r="E242" s="2">
        <v>0</v>
      </c>
      <c r="F242" s="2">
        <v>0</v>
      </c>
      <c r="G242" s="3">
        <f t="shared" si="0"/>
        <v>1319.7762499999999</v>
      </c>
      <c r="H242" s="3">
        <f t="shared" si="1"/>
        <v>0.25</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5476.25</v>
      </c>
      <c r="D243" s="2">
        <f>'PR-RAS'!E247</f>
        <v>0</v>
      </c>
      <c r="E243" s="2">
        <v>0</v>
      </c>
      <c r="F243" s="2">
        <v>0</v>
      </c>
      <c r="G243" s="3">
        <f t="shared" si="0"/>
        <v>1325.2525000000001</v>
      </c>
      <c r="H243" s="3">
        <f t="shared" si="1"/>
        <v>0.25</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8800.61</v>
      </c>
      <c r="D258" s="2">
        <f>'PR-RAS'!E262</f>
        <v>19019.48</v>
      </c>
      <c r="E258" s="2">
        <v>0</v>
      </c>
      <c r="F258" s="2">
        <v>0</v>
      </c>
      <c r="G258" s="3">
        <f t="shared" si="0"/>
        <v>12037.769490000001</v>
      </c>
      <c r="H258" s="3">
        <f t="shared" si="1"/>
        <v>0.86999999999898137</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8800.61</v>
      </c>
      <c r="D265" s="2">
        <f>'PR-RAS'!E269</f>
        <v>19019.48</v>
      </c>
      <c r="E265" s="2">
        <v>0</v>
      </c>
      <c r="F265" s="2">
        <v>0</v>
      </c>
      <c r="G265" s="3">
        <f t="shared" si="0"/>
        <v>12365.646480000001</v>
      </c>
      <c r="H265" s="3">
        <f t="shared" si="1"/>
        <v>0.86999999999898137</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8172.74</v>
      </c>
      <c r="D266" s="2">
        <f>'PR-RAS'!E270</f>
        <v>13620</v>
      </c>
      <c r="E266" s="2">
        <v>0</v>
      </c>
      <c r="F266" s="2">
        <v>0</v>
      </c>
      <c r="G266" s="3">
        <f t="shared" si="0"/>
        <v>9384.3760999999995</v>
      </c>
      <c r="H266" s="3">
        <f t="shared" si="1"/>
        <v>0.26000000000021828</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627.87</v>
      </c>
      <c r="D267" s="2">
        <f>'PR-RAS'!E271</f>
        <v>5399.48</v>
      </c>
      <c r="E267" s="2">
        <v>0</v>
      </c>
      <c r="F267" s="2">
        <v>0</v>
      </c>
      <c r="G267" s="3">
        <f t="shared" si="0"/>
        <v>3039.5367800000004</v>
      </c>
      <c r="H267" s="3">
        <f t="shared" si="1"/>
        <v>0.6099999999995589</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67056.48000000001</v>
      </c>
      <c r="D269" s="2">
        <f>'PR-RAS'!E273</f>
        <v>111374.65</v>
      </c>
      <c r="E269" s="2">
        <v>0</v>
      </c>
      <c r="F269" s="2">
        <v>0</v>
      </c>
      <c r="G269" s="3">
        <f t="shared" si="0"/>
        <v>77667.949040000007</v>
      </c>
      <c r="H269" s="3">
        <f t="shared" si="1"/>
        <v>0.83000000001629815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63056.480000000003</v>
      </c>
      <c r="D270" s="2">
        <f>'PR-RAS'!E274</f>
        <v>58974.65</v>
      </c>
      <c r="E270" s="2">
        <v>0</v>
      </c>
      <c r="F270" s="2">
        <v>0</v>
      </c>
      <c r="G270" s="3">
        <f t="shared" si="0"/>
        <v>48690.554820000005</v>
      </c>
      <c r="H270" s="3">
        <f t="shared" si="1"/>
        <v>0.83000000000174623</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63056.480000000003</v>
      </c>
      <c r="D271" s="2">
        <f>'PR-RAS'!E275</f>
        <v>58974.65</v>
      </c>
      <c r="E271" s="2">
        <v>0</v>
      </c>
      <c r="F271" s="2">
        <v>0</v>
      </c>
      <c r="G271" s="3">
        <f t="shared" si="0"/>
        <v>48871.560600000004</v>
      </c>
      <c r="H271" s="3">
        <f t="shared" si="1"/>
        <v>0.83000000000174623</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4000</v>
      </c>
      <c r="D274" s="2">
        <f>'PR-RAS'!E278</f>
        <v>52400</v>
      </c>
      <c r="E274" s="2">
        <v>0</v>
      </c>
      <c r="F274" s="2">
        <v>0</v>
      </c>
      <c r="G274" s="3">
        <f t="shared" si="0"/>
        <v>29702.400000000001</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42000</v>
      </c>
      <c r="E275" s="2">
        <v>0</v>
      </c>
      <c r="F275" s="2">
        <v>0</v>
      </c>
      <c r="G275" s="3">
        <f t="shared" ref="G275:G528" si="12">(B275/1000)*(C275*1+D275*2)</f>
        <v>23016</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4000</v>
      </c>
      <c r="D276" s="2">
        <f>'PR-RAS'!E280</f>
        <v>10400</v>
      </c>
      <c r="E276" s="2">
        <v>0</v>
      </c>
      <c r="F276" s="2">
        <v>0</v>
      </c>
      <c r="G276" s="3">
        <f t="shared" si="12"/>
        <v>6820.0000000000009</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763727.69</v>
      </c>
      <c r="D295" s="2">
        <f>'PR-RAS'!E299</f>
        <v>1013917.87</v>
      </c>
      <c r="E295" s="2">
        <v>0</v>
      </c>
      <c r="F295" s="2">
        <v>0</v>
      </c>
      <c r="G295" s="3">
        <f t="shared" si="12"/>
        <v>820719.64841999987</v>
      </c>
      <c r="H295" s="3">
        <f t="shared" si="13"/>
        <v>0.44000000006053597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111325.02999999991</v>
      </c>
      <c r="D296" s="2">
        <f>'PR-RAS'!E300</f>
        <v>223917.50999999989</v>
      </c>
      <c r="E296" s="2">
        <v>0</v>
      </c>
      <c r="F296" s="2">
        <v>0</v>
      </c>
      <c r="G296" s="3">
        <f t="shared" si="12"/>
        <v>164952.2147499999</v>
      </c>
      <c r="H296" s="3">
        <f t="shared" si="13"/>
        <v>0.52000000001862645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799154.42</v>
      </c>
      <c r="D298" s="2">
        <f>'PR-RAS'!E302</f>
        <v>0</v>
      </c>
      <c r="E298" s="2">
        <v>0</v>
      </c>
      <c r="F298" s="2">
        <v>0</v>
      </c>
      <c r="G298" s="3">
        <f t="shared" si="12"/>
        <v>237348.86274000001</v>
      </c>
      <c r="H298" s="3">
        <f t="shared" si="13"/>
        <v>0.42000000004190952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302.10000000000002</v>
      </c>
      <c r="E299" s="2">
        <v>0</v>
      </c>
      <c r="F299" s="2">
        <v>0</v>
      </c>
      <c r="G299" s="3">
        <f t="shared" si="12"/>
        <v>180.05160000000001</v>
      </c>
      <c r="H299" s="3">
        <f t="shared" si="13"/>
        <v>0.10000000000002274</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43907.49</v>
      </c>
      <c r="D300" s="2">
        <f>'PR-RAS'!E304</f>
        <v>361073.4</v>
      </c>
      <c r="E300" s="2">
        <v>0</v>
      </c>
      <c r="F300" s="2">
        <v>0</v>
      </c>
      <c r="G300" s="3">
        <f t="shared" si="12"/>
        <v>229050.23271000001</v>
      </c>
      <c r="H300" s="3">
        <f t="shared" si="13"/>
        <v>0.8900000000212458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498009.1</v>
      </c>
      <c r="D355" s="2">
        <f>'PR-RAS'!E360</f>
        <v>251091.00999999998</v>
      </c>
      <c r="E355" s="2">
        <v>0</v>
      </c>
      <c r="F355" s="2">
        <v>0</v>
      </c>
      <c r="G355" s="3">
        <f t="shared" si="12"/>
        <v>354067.65647999995</v>
      </c>
      <c r="H355" s="3">
        <f t="shared" si="13"/>
        <v>0.10999999995692633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25000</v>
      </c>
      <c r="D356" s="2">
        <f>'PR-RAS'!E361</f>
        <v>0</v>
      </c>
      <c r="E356" s="2">
        <v>0</v>
      </c>
      <c r="F356" s="2">
        <v>0</v>
      </c>
      <c r="G356" s="3">
        <f t="shared" si="12"/>
        <v>8875</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25000</v>
      </c>
      <c r="D357" s="2">
        <f>'PR-RAS'!E362</f>
        <v>0</v>
      </c>
      <c r="E357" s="2">
        <v>0</v>
      </c>
      <c r="F357" s="2">
        <v>0</v>
      </c>
      <c r="G357" s="3">
        <f t="shared" si="12"/>
        <v>8900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25000</v>
      </c>
      <c r="D358" s="2">
        <f>'PR-RAS'!E363</f>
        <v>0</v>
      </c>
      <c r="E358" s="2">
        <v>0</v>
      </c>
      <c r="F358" s="2">
        <v>0</v>
      </c>
      <c r="G358" s="3">
        <f t="shared" si="12"/>
        <v>8925</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466719.72</v>
      </c>
      <c r="D368" s="2">
        <f>'PR-RAS'!E373</f>
        <v>197172.47999999998</v>
      </c>
      <c r="E368" s="2">
        <v>0</v>
      </c>
      <c r="F368" s="2">
        <v>0</v>
      </c>
      <c r="G368" s="3">
        <f t="shared" si="12"/>
        <v>316010.73755999998</v>
      </c>
      <c r="H368" s="3">
        <f t="shared" si="13"/>
        <v>0.76000000000931323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388426.36</v>
      </c>
      <c r="D369" s="2">
        <f>'PR-RAS'!E374</f>
        <v>46711.5</v>
      </c>
      <c r="E369" s="2">
        <v>0</v>
      </c>
      <c r="F369" s="2">
        <v>0</v>
      </c>
      <c r="G369" s="3">
        <f t="shared" si="12"/>
        <v>177320.56448</v>
      </c>
      <c r="H369" s="3">
        <f t="shared" si="13"/>
        <v>0.85999999998603016</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10031.879999999999</v>
      </c>
      <c r="D371" s="2">
        <f>'PR-RAS'!E376</f>
        <v>0</v>
      </c>
      <c r="E371" s="2">
        <v>0</v>
      </c>
      <c r="F371" s="2">
        <v>0</v>
      </c>
      <c r="G371" s="3">
        <f t="shared" si="12"/>
        <v>3711.7955999999995</v>
      </c>
      <c r="H371" s="3">
        <f t="shared" si="13"/>
        <v>0.12000000000080036</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16875</v>
      </c>
      <c r="D372" s="2">
        <f>'PR-RAS'!E377</f>
        <v>0</v>
      </c>
      <c r="E372" s="2">
        <v>0</v>
      </c>
      <c r="F372" s="2">
        <v>0</v>
      </c>
      <c r="G372" s="3">
        <f t="shared" si="12"/>
        <v>6260.625</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361519.48</v>
      </c>
      <c r="D373" s="2">
        <f>'PR-RAS'!E378</f>
        <v>46711.5</v>
      </c>
      <c r="E373" s="2">
        <v>0</v>
      </c>
      <c r="F373" s="2">
        <v>0</v>
      </c>
      <c r="G373" s="3">
        <f t="shared" si="12"/>
        <v>169238.60256</v>
      </c>
      <c r="H373" s="3">
        <f t="shared" si="13"/>
        <v>0.97999999998137355</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10336.950000000001</v>
      </c>
      <c r="D374" s="2">
        <f>'PR-RAS'!E379</f>
        <v>121975.18000000001</v>
      </c>
      <c r="E374" s="2">
        <v>0</v>
      </c>
      <c r="F374" s="2">
        <v>0</v>
      </c>
      <c r="G374" s="3">
        <f t="shared" si="12"/>
        <v>94849.166630000007</v>
      </c>
      <c r="H374" s="3">
        <f t="shared" si="13"/>
        <v>0.2300000000068394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2328.14</v>
      </c>
      <c r="D375" s="2">
        <f>'PR-RAS'!E380</f>
        <v>1313.61</v>
      </c>
      <c r="E375" s="2">
        <v>0</v>
      </c>
      <c r="F375" s="2">
        <v>0</v>
      </c>
      <c r="G375" s="3">
        <f t="shared" si="12"/>
        <v>1853.3046399999998</v>
      </c>
      <c r="H375" s="3">
        <f t="shared" si="13"/>
        <v>0.52999999999997272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1296.6199999999999</v>
      </c>
      <c r="E376" s="2">
        <v>0</v>
      </c>
      <c r="F376" s="2">
        <v>0</v>
      </c>
      <c r="G376" s="3">
        <f t="shared" si="12"/>
        <v>972.46499999999992</v>
      </c>
      <c r="H376" s="3">
        <f t="shared" si="13"/>
        <v>0.38000000000010914</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41575.35</v>
      </c>
      <c r="E377" s="2">
        <v>0</v>
      </c>
      <c r="F377" s="2">
        <v>0</v>
      </c>
      <c r="G377" s="3">
        <f t="shared" si="12"/>
        <v>31264.663199999999</v>
      </c>
      <c r="H377" s="3">
        <f t="shared" si="13"/>
        <v>0.34999999999854481</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8008.81</v>
      </c>
      <c r="D381" s="2">
        <f>'PR-RAS'!E386</f>
        <v>77789.600000000006</v>
      </c>
      <c r="E381" s="2">
        <v>0</v>
      </c>
      <c r="F381" s="2">
        <v>0</v>
      </c>
      <c r="G381" s="3">
        <f t="shared" si="12"/>
        <v>62163.443800000001</v>
      </c>
      <c r="H381" s="3">
        <f t="shared" si="13"/>
        <v>0.58999999999377906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216.91</v>
      </c>
      <c r="D388" s="2">
        <f>'PR-RAS'!E393</f>
        <v>0</v>
      </c>
      <c r="E388" s="2">
        <v>0</v>
      </c>
      <c r="F388" s="2">
        <v>0</v>
      </c>
      <c r="G388" s="3">
        <f t="shared" si="12"/>
        <v>83.94417</v>
      </c>
      <c r="H388" s="3">
        <f t="shared" si="13"/>
        <v>9.0000000000003411E-2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216.91</v>
      </c>
      <c r="D389" s="2">
        <f>'PR-RAS'!E394</f>
        <v>0</v>
      </c>
      <c r="E389" s="2">
        <v>0</v>
      </c>
      <c r="F389" s="2">
        <v>0</v>
      </c>
      <c r="G389" s="3">
        <f t="shared" si="12"/>
        <v>84.161079999999998</v>
      </c>
      <c r="H389" s="3">
        <f t="shared" si="13"/>
        <v>9.0000000000003411E-2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21452</v>
      </c>
      <c r="D393" s="2">
        <f>'PR-RAS'!E398</f>
        <v>1570.8</v>
      </c>
      <c r="E393" s="2">
        <v>0</v>
      </c>
      <c r="F393" s="2">
        <v>0</v>
      </c>
      <c r="G393" s="3">
        <f t="shared" si="12"/>
        <v>9640.6911999999993</v>
      </c>
      <c r="H393" s="3">
        <f t="shared" si="13"/>
        <v>0.20000000000004547</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21452</v>
      </c>
      <c r="D394" s="2">
        <f>'PR-RAS'!E399</f>
        <v>1570.8</v>
      </c>
      <c r="E394" s="2">
        <v>0</v>
      </c>
      <c r="F394" s="2">
        <v>0</v>
      </c>
      <c r="G394" s="3">
        <f t="shared" si="12"/>
        <v>9665.2847999999994</v>
      </c>
      <c r="H394" s="3">
        <f t="shared" si="13"/>
        <v>0.20000000000004547</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46287.5</v>
      </c>
      <c r="D396" s="2">
        <f>'PR-RAS'!E401</f>
        <v>26915</v>
      </c>
      <c r="E396" s="2">
        <v>0</v>
      </c>
      <c r="F396" s="2">
        <v>0</v>
      </c>
      <c r="G396" s="3">
        <f t="shared" si="12"/>
        <v>39546.412499999999</v>
      </c>
      <c r="H396" s="3">
        <f t="shared" si="13"/>
        <v>0.5</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3375</v>
      </c>
      <c r="D398" s="2">
        <f>'PR-RAS'!E403</f>
        <v>0</v>
      </c>
      <c r="E398" s="2">
        <v>0</v>
      </c>
      <c r="F398" s="2">
        <v>0</v>
      </c>
      <c r="G398" s="3">
        <f t="shared" si="12"/>
        <v>1339.875</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42912.5</v>
      </c>
      <c r="D400" s="2">
        <f>'PR-RAS'!E405</f>
        <v>26915</v>
      </c>
      <c r="E400" s="2">
        <v>0</v>
      </c>
      <c r="F400" s="2">
        <v>0</v>
      </c>
      <c r="G400" s="3">
        <f t="shared" si="12"/>
        <v>38600.2575</v>
      </c>
      <c r="H400" s="3">
        <f t="shared" si="13"/>
        <v>0.5</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6289.38</v>
      </c>
      <c r="D407" s="2">
        <f>'PR-RAS'!E412</f>
        <v>53918.53</v>
      </c>
      <c r="E407" s="2">
        <v>0</v>
      </c>
      <c r="F407" s="2">
        <v>0</v>
      </c>
      <c r="G407" s="3">
        <f t="shared" si="12"/>
        <v>46335.334640000001</v>
      </c>
      <c r="H407" s="3">
        <f t="shared" si="13"/>
        <v>0.85000000000127329</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6289.38</v>
      </c>
      <c r="D408" s="2">
        <f>'PR-RAS'!E413</f>
        <v>53918.53</v>
      </c>
      <c r="E408" s="2">
        <v>0</v>
      </c>
      <c r="F408" s="2">
        <v>0</v>
      </c>
      <c r="G408" s="3">
        <f t="shared" si="12"/>
        <v>46449.461080000001</v>
      </c>
      <c r="H408" s="3">
        <f t="shared" si="13"/>
        <v>0.85000000000127329</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498009.1</v>
      </c>
      <c r="D413" s="2">
        <f>'PR-RAS'!E418</f>
        <v>251091.00999999998</v>
      </c>
      <c r="E413" s="2">
        <v>0</v>
      </c>
      <c r="F413" s="2">
        <v>0</v>
      </c>
      <c r="G413" s="3">
        <f t="shared" si="12"/>
        <v>412078.74143999995</v>
      </c>
      <c r="H413" s="3">
        <f t="shared" si="13"/>
        <v>0.10999999995692633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785191.72</v>
      </c>
      <c r="D415" s="2">
        <f>'PR-RAS'!E420</f>
        <v>476643.9</v>
      </c>
      <c r="E415" s="2">
        <v>0</v>
      </c>
      <c r="F415" s="2">
        <v>0</v>
      </c>
      <c r="G415" s="3">
        <f t="shared" si="12"/>
        <v>719730.52127999999</v>
      </c>
      <c r="H415" s="3">
        <f t="shared" si="13"/>
        <v>0.38000000000465661</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875052.71999999986</v>
      </c>
      <c r="D417" s="2">
        <f>'PR-RAS'!E422</f>
        <v>1237835.3799999999</v>
      </c>
      <c r="E417" s="2">
        <v>0</v>
      </c>
      <c r="F417" s="2">
        <v>0</v>
      </c>
      <c r="G417" s="3">
        <f t="shared" si="12"/>
        <v>1393900.9676799998</v>
      </c>
      <c r="H417" s="3">
        <f t="shared" si="13"/>
        <v>0.66000000003259629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1261736.79</v>
      </c>
      <c r="D418" s="2">
        <f>'PR-RAS'!E423</f>
        <v>1265008.8799999999</v>
      </c>
      <c r="E418" s="2">
        <v>0</v>
      </c>
      <c r="F418" s="2">
        <v>0</v>
      </c>
      <c r="G418" s="3">
        <f t="shared" si="12"/>
        <v>1581161.6473499998</v>
      </c>
      <c r="H418" s="3">
        <f t="shared" si="13"/>
        <v>0.33000000007450581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386684.07000000018</v>
      </c>
      <c r="D420" s="2">
        <f>'PR-RAS'!E425</f>
        <v>27173.5</v>
      </c>
      <c r="E420" s="2">
        <v>0</v>
      </c>
      <c r="F420" s="2">
        <v>0</v>
      </c>
      <c r="G420" s="3">
        <f t="shared" si="12"/>
        <v>184792.01833000008</v>
      </c>
      <c r="H420" s="3">
        <f t="shared" si="13"/>
        <v>0.5700000001816079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13962.70000000007</v>
      </c>
      <c r="D421" s="2">
        <f>'PR-RAS'!E426</f>
        <v>0</v>
      </c>
      <c r="E421" s="2">
        <v>0</v>
      </c>
      <c r="F421" s="2">
        <v>0</v>
      </c>
      <c r="G421" s="3">
        <f t="shared" si="12"/>
        <v>5864.3340000000289</v>
      </c>
      <c r="H421" s="3">
        <f t="shared" si="13"/>
        <v>0.29999999993015081</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476946</v>
      </c>
      <c r="E422" s="2">
        <v>0</v>
      </c>
      <c r="F422" s="2">
        <v>0</v>
      </c>
      <c r="G422" s="3">
        <f t="shared" si="12"/>
        <v>401588.53200000001</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43907.49</v>
      </c>
      <c r="D423" s="2">
        <f>'PR-RAS'!E428</f>
        <v>361073.4</v>
      </c>
      <c r="E423" s="2">
        <v>0</v>
      </c>
      <c r="F423" s="2">
        <v>0</v>
      </c>
      <c r="G423" s="3">
        <f t="shared" si="12"/>
        <v>323274.91038000002</v>
      </c>
      <c r="H423" s="3">
        <f t="shared" si="13"/>
        <v>0.8900000000212458</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237242.34</v>
      </c>
      <c r="D424" s="2">
        <f>'PR-RAS'!E430</f>
        <v>989358.29</v>
      </c>
      <c r="E424" s="2">
        <v>0</v>
      </c>
      <c r="F424" s="2">
        <v>0</v>
      </c>
      <c r="G424" s="3">
        <f t="shared" si="12"/>
        <v>937350.62315999996</v>
      </c>
      <c r="H424" s="3">
        <f t="shared" si="13"/>
        <v>0.63000000003376044</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211.02</v>
      </c>
      <c r="D425" s="2">
        <f>'PR-RAS'!E431</f>
        <v>211.02</v>
      </c>
      <c r="E425" s="2">
        <v>0</v>
      </c>
      <c r="F425" s="2">
        <v>0</v>
      </c>
      <c r="G425" s="3">
        <f t="shared" si="12"/>
        <v>268.41744</v>
      </c>
      <c r="H425" s="3">
        <f t="shared" si="13"/>
        <v>4.0000000000020464E-2</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211.02</v>
      </c>
      <c r="D431" s="2">
        <f>'PR-RAS'!E437</f>
        <v>211.02</v>
      </c>
      <c r="E431" s="2">
        <v>0</v>
      </c>
      <c r="F431" s="2">
        <v>0</v>
      </c>
      <c r="G431" s="3">
        <f t="shared" si="12"/>
        <v>272.2158</v>
      </c>
      <c r="H431" s="3">
        <f t="shared" si="13"/>
        <v>4.0000000000020464E-2</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211.02</v>
      </c>
      <c r="D432" s="2">
        <f>'PR-RAS'!E438</f>
        <v>211.02</v>
      </c>
      <c r="E432" s="2">
        <v>0</v>
      </c>
      <c r="F432" s="2">
        <v>0</v>
      </c>
      <c r="G432" s="3">
        <f t="shared" si="12"/>
        <v>272.84886</v>
      </c>
      <c r="H432" s="3">
        <f t="shared" si="13"/>
        <v>4.0000000000020464E-2</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237031.32</v>
      </c>
      <c r="D485" s="2">
        <f>'PR-RAS'!E491</f>
        <v>989147.27</v>
      </c>
      <c r="E485" s="2">
        <v>0</v>
      </c>
      <c r="F485" s="2">
        <v>0</v>
      </c>
      <c r="G485" s="3">
        <f t="shared" si="12"/>
        <v>1072217.71624</v>
      </c>
      <c r="H485" s="3">
        <f t="shared" si="13"/>
        <v>0.59000000002561137</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76730.36</v>
      </c>
      <c r="D491" s="2">
        <f>'PR-RAS'!E497</f>
        <v>0</v>
      </c>
      <c r="E491" s="2">
        <v>0</v>
      </c>
      <c r="F491" s="2">
        <v>0</v>
      </c>
      <c r="G491" s="3">
        <f t="shared" si="12"/>
        <v>37597.876400000001</v>
      </c>
      <c r="H491" s="3">
        <f t="shared" si="13"/>
        <v>0.36000000000058208</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76730.36</v>
      </c>
      <c r="D492" s="2">
        <f>'PR-RAS'!E498</f>
        <v>0</v>
      </c>
      <c r="E492" s="2">
        <v>0</v>
      </c>
      <c r="F492" s="2">
        <v>0</v>
      </c>
      <c r="G492" s="3">
        <f t="shared" si="12"/>
        <v>37674.606760000002</v>
      </c>
      <c r="H492" s="3">
        <f t="shared" si="13"/>
        <v>0.36000000000058208</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160300.96</v>
      </c>
      <c r="D496" s="2">
        <f>'PR-RAS'!E502</f>
        <v>989147.27</v>
      </c>
      <c r="E496" s="2">
        <v>0</v>
      </c>
      <c r="F496" s="2">
        <v>0</v>
      </c>
      <c r="G496" s="3">
        <f t="shared" si="12"/>
        <v>1058604.7725</v>
      </c>
      <c r="H496" s="3">
        <f t="shared" si="13"/>
        <v>0.31000000002677552</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160300.96</v>
      </c>
      <c r="D497" s="2">
        <f>'PR-RAS'!E503</f>
        <v>989147.27</v>
      </c>
      <c r="E497" s="2">
        <v>0</v>
      </c>
      <c r="F497" s="2">
        <v>0</v>
      </c>
      <c r="G497" s="3">
        <f t="shared" si="12"/>
        <v>1060743.368</v>
      </c>
      <c r="H497" s="3">
        <f t="shared" si="13"/>
        <v>0.31000000002677552</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57508.22</v>
      </c>
      <c r="D529" s="2">
        <f>'PR-RAS'!E535</f>
        <v>862001.89</v>
      </c>
      <c r="E529" s="2">
        <v>0</v>
      </c>
      <c r="F529" s="2">
        <v>0</v>
      </c>
      <c r="G529" s="3">
        <f t="shared" ref="G529:G836" si="14">(B529/1000)*(C529*1+D529*2)</f>
        <v>940638.33600000001</v>
      </c>
      <c r="H529" s="3">
        <f t="shared" ref="H529:H836" si="15">ABS(C529-ROUND(C529,0))+ABS(D529-ROUND(D529,0))</f>
        <v>0.32999999998719431</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57508.22</v>
      </c>
      <c r="D591" s="2">
        <f>'PR-RAS'!E597</f>
        <v>862001.89</v>
      </c>
      <c r="E591" s="2">
        <v>0</v>
      </c>
      <c r="F591" s="2">
        <v>0</v>
      </c>
      <c r="G591" s="3">
        <f t="shared" si="14"/>
        <v>1051092.0799999998</v>
      </c>
      <c r="H591" s="3">
        <f t="shared" si="15"/>
        <v>0.32999999998719431</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9508.23</v>
      </c>
      <c r="D597" s="2">
        <f>'PR-RAS'!E603</f>
        <v>19016.46</v>
      </c>
      <c r="E597" s="2">
        <v>0</v>
      </c>
      <c r="F597" s="2">
        <v>0</v>
      </c>
      <c r="G597" s="3">
        <f t="shared" si="14"/>
        <v>28334.525399999995</v>
      </c>
      <c r="H597" s="3">
        <f t="shared" si="15"/>
        <v>0.68999999999869033</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9508.23</v>
      </c>
      <c r="D598" s="2">
        <f>'PR-RAS'!E604</f>
        <v>19016.46</v>
      </c>
      <c r="E598" s="2">
        <v>0</v>
      </c>
      <c r="F598" s="2">
        <v>0</v>
      </c>
      <c r="G598" s="3">
        <f t="shared" si="14"/>
        <v>28382.066549999996</v>
      </c>
      <c r="H598" s="3">
        <f t="shared" si="15"/>
        <v>0.68999999999869033</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47999.99</v>
      </c>
      <c r="D603" s="2">
        <f>'PR-RAS'!E609</f>
        <v>842985.43</v>
      </c>
      <c r="E603" s="2">
        <v>0</v>
      </c>
      <c r="F603" s="2">
        <v>0</v>
      </c>
      <c r="G603" s="3">
        <f t="shared" si="14"/>
        <v>1043850.4517</v>
      </c>
      <c r="H603" s="3">
        <f t="shared" si="15"/>
        <v>0.44000000005326001</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47999.99</v>
      </c>
      <c r="D604" s="2">
        <f>'PR-RAS'!E610</f>
        <v>842985.43</v>
      </c>
      <c r="E604" s="2">
        <v>0</v>
      </c>
      <c r="F604" s="2">
        <v>0</v>
      </c>
      <c r="G604" s="3">
        <f t="shared" si="14"/>
        <v>1045584.42255</v>
      </c>
      <c r="H604" s="3">
        <f t="shared" si="15"/>
        <v>0.44000000005326001</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179734.12</v>
      </c>
      <c r="D633" s="2">
        <f>'PR-RAS'!E639</f>
        <v>127356.40000000002</v>
      </c>
      <c r="E633" s="2">
        <v>0</v>
      </c>
      <c r="F633" s="2">
        <v>0</v>
      </c>
      <c r="G633" s="3">
        <f t="shared" si="14"/>
        <v>274570.45344000001</v>
      </c>
      <c r="H633" s="3">
        <f t="shared" si="15"/>
        <v>0.52000000001862645</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92733.27</v>
      </c>
      <c r="D635" s="2">
        <f>'PR-RAS'!E641</f>
        <v>108464.72</v>
      </c>
      <c r="E635" s="2">
        <v>0</v>
      </c>
      <c r="F635" s="2">
        <v>0</v>
      </c>
      <c r="G635" s="3">
        <f t="shared" si="14"/>
        <v>196326.15814000001</v>
      </c>
      <c r="H635" s="3">
        <f t="shared" si="15"/>
        <v>0.55000000000291038</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1112295.0599999998</v>
      </c>
      <c r="D637" s="2">
        <f>'PR-RAS'!E643</f>
        <v>2227193.67</v>
      </c>
      <c r="E637" s="2">
        <v>0</v>
      </c>
      <c r="F637" s="2">
        <v>0</v>
      </c>
      <c r="G637" s="3">
        <f t="shared" si="14"/>
        <v>3540410.0063999998</v>
      </c>
      <c r="H637" s="3">
        <f t="shared" si="15"/>
        <v>0.38999999989755452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1319245.01</v>
      </c>
      <c r="D638" s="2">
        <f>'PR-RAS'!E644</f>
        <v>2127010.77</v>
      </c>
      <c r="E638" s="2">
        <v>0</v>
      </c>
      <c r="F638" s="2">
        <v>0</v>
      </c>
      <c r="G638" s="3">
        <f t="shared" si="14"/>
        <v>3550170.7923499998</v>
      </c>
      <c r="H638" s="3">
        <f t="shared" si="15"/>
        <v>0.23999999999068677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100182.89999999991</v>
      </c>
      <c r="E639" s="2">
        <v>0</v>
      </c>
      <c r="F639" s="2">
        <v>0</v>
      </c>
      <c r="G639" s="3">
        <f t="shared" si="14"/>
        <v>127833.38039999988</v>
      </c>
      <c r="H639" s="3">
        <f t="shared" si="15"/>
        <v>0.10000000009313226</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206949.95000000019</v>
      </c>
      <c r="D640" s="2">
        <f>'PR-RAS'!E646</f>
        <v>0</v>
      </c>
      <c r="E640" s="2">
        <v>0</v>
      </c>
      <c r="F640" s="2">
        <v>0</v>
      </c>
      <c r="G640" s="3">
        <f t="shared" si="14"/>
        <v>132241.01805000013</v>
      </c>
      <c r="H640" s="3">
        <f t="shared" si="15"/>
        <v>4.9999999813735485E-2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106695.97000000007</v>
      </c>
      <c r="D641" s="2">
        <f>'PR-RAS'!E647</f>
        <v>0</v>
      </c>
      <c r="E641" s="2">
        <v>0</v>
      </c>
      <c r="F641" s="2">
        <v>0</v>
      </c>
      <c r="G641" s="3">
        <f t="shared" si="14"/>
        <v>68285.420800000051</v>
      </c>
      <c r="H641" s="3">
        <f t="shared" si="15"/>
        <v>2.9999999926076271E-2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368481.28000000003</v>
      </c>
      <c r="E642" s="2">
        <v>0</v>
      </c>
      <c r="F642" s="2">
        <v>0</v>
      </c>
      <c r="G642" s="3">
        <f t="shared" si="14"/>
        <v>472393.00096000003</v>
      </c>
      <c r="H642" s="3">
        <f t="shared" si="15"/>
        <v>0.28000000002793968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100253.98000000011</v>
      </c>
      <c r="D644" s="2">
        <f>'PR-RAS'!E650</f>
        <v>268298.38000000012</v>
      </c>
      <c r="E644" s="2">
        <v>0</v>
      </c>
      <c r="F644" s="2">
        <v>0</v>
      </c>
      <c r="G644" s="3">
        <f t="shared" si="14"/>
        <v>409495.02582000021</v>
      </c>
      <c r="H644" s="3">
        <f t="shared" si="15"/>
        <v>0.40000000000873115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238324.22</v>
      </c>
      <c r="D646" s="2">
        <f>'PR-RAS'!E653</f>
        <v>5851.79</v>
      </c>
      <c r="E646" s="2">
        <v>0</v>
      </c>
      <c r="F646" s="2">
        <v>0</v>
      </c>
      <c r="G646" s="3">
        <f t="shared" si="14"/>
        <v>161267.93100000001</v>
      </c>
      <c r="H646" s="3">
        <f t="shared" si="15"/>
        <v>0.43000000000120053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1740918.96</v>
      </c>
      <c r="D647" s="2">
        <f>'PR-RAS'!E654</f>
        <v>5933818.9299999997</v>
      </c>
      <c r="E647" s="2">
        <v>0</v>
      </c>
      <c r="F647" s="2">
        <v>0</v>
      </c>
      <c r="G647" s="3">
        <f t="shared" si="14"/>
        <v>8791127.70572</v>
      </c>
      <c r="H647" s="3">
        <f t="shared" si="15"/>
        <v>0.11000000033527613</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1929491.1</v>
      </c>
      <c r="D648" s="2">
        <f>'PR-RAS'!E655</f>
        <v>5939670.7199999997</v>
      </c>
      <c r="E648" s="2">
        <v>0</v>
      </c>
      <c r="F648" s="2">
        <v>0</v>
      </c>
      <c r="G648" s="3">
        <f t="shared" si="14"/>
        <v>8934314.6533799991</v>
      </c>
      <c r="H648" s="3">
        <f t="shared" si="15"/>
        <v>0.38000000035390258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49752.079999999842</v>
      </c>
      <c r="D649" s="2">
        <f>'PR-RAS'!E656</f>
        <v>0</v>
      </c>
      <c r="E649" s="2">
        <v>0</v>
      </c>
      <c r="F649" s="2">
        <v>0</v>
      </c>
      <c r="G649" s="3">
        <f t="shared" si="14"/>
        <v>32239.347839999897</v>
      </c>
      <c r="H649" s="3">
        <f t="shared" si="15"/>
        <v>7.9999999841675162E-2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19</v>
      </c>
      <c r="D650" s="2">
        <f>'PR-RAS'!E657</f>
        <v>17</v>
      </c>
      <c r="E650" s="2">
        <v>0</v>
      </c>
      <c r="F650" s="2">
        <v>0</v>
      </c>
      <c r="G650" s="3">
        <f t="shared" si="14"/>
        <v>34.396999999999998</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20</v>
      </c>
      <c r="D651" s="2">
        <f>'PR-RAS'!E658</f>
        <v>34</v>
      </c>
      <c r="E651" s="2">
        <v>0</v>
      </c>
      <c r="F651" s="2">
        <v>0</v>
      </c>
      <c r="G651" s="3">
        <f t="shared" si="14"/>
        <v>57.2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19</v>
      </c>
      <c r="D652" s="2">
        <f>'PR-RAS'!E659</f>
        <v>17</v>
      </c>
      <c r="E652" s="2">
        <v>0</v>
      </c>
      <c r="F652" s="2">
        <v>0</v>
      </c>
      <c r="G652" s="3">
        <f t="shared" si="14"/>
        <v>34.503</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20</v>
      </c>
      <c r="D653" s="2">
        <f>'PR-RAS'!E660</f>
        <v>34</v>
      </c>
      <c r="E653" s="2">
        <v>0</v>
      </c>
      <c r="F653" s="2">
        <v>0</v>
      </c>
      <c r="G653" s="3">
        <f t="shared" si="14"/>
        <v>57.376000000000005</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485.46</v>
      </c>
      <c r="E656" s="2">
        <v>0</v>
      </c>
      <c r="F656" s="2">
        <v>0</v>
      </c>
      <c r="G656" s="3">
        <f t="shared" ref="G656:G657" si="16">(B656/1000)*(C656*1+D656*2)</f>
        <v>635.95259999999996</v>
      </c>
      <c r="H656" s="3">
        <f t="shared" ref="H656:H657" si="17">ABS(C656-ROUND(C656,0))+ABS(D656-ROUND(D656,0))</f>
        <v>0.45999999999997954</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7537.87</v>
      </c>
      <c r="D657" s="2">
        <f>'PR-RAS'!E664</f>
        <v>5682.98</v>
      </c>
      <c r="E657" s="2">
        <v>0</v>
      </c>
      <c r="F657" s="2">
        <v>0</v>
      </c>
      <c r="G657" s="3">
        <f t="shared" si="16"/>
        <v>12400.912479999999</v>
      </c>
      <c r="H657" s="3">
        <f t="shared" si="17"/>
        <v>0.1500000000005457</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87480</v>
      </c>
      <c r="D662" s="2">
        <f>'PR-RAS'!E669</f>
        <v>97932</v>
      </c>
      <c r="E662" s="2">
        <v>0</v>
      </c>
      <c r="F662" s="2">
        <v>0</v>
      </c>
      <c r="G662" s="3">
        <f t="shared" si="14"/>
        <v>187290.38400000002</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1433.28</v>
      </c>
      <c r="D663" s="2">
        <f>'PR-RAS'!E670</f>
        <v>0</v>
      </c>
      <c r="E663" s="2">
        <v>0</v>
      </c>
      <c r="F663" s="2">
        <v>0</v>
      </c>
      <c r="G663" s="3">
        <f t="shared" si="14"/>
        <v>948.83136000000002</v>
      </c>
      <c r="H663" s="3">
        <f t="shared" si="15"/>
        <v>0.27999999999997272</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128621.85</v>
      </c>
      <c r="E665" s="2">
        <v>0</v>
      </c>
      <c r="F665" s="2">
        <v>0</v>
      </c>
      <c r="G665" s="3">
        <f t="shared" si="14"/>
        <v>170809.81680000003</v>
      </c>
      <c r="H665" s="3">
        <f t="shared" si="15"/>
        <v>0.14999999999417923</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44200</v>
      </c>
      <c r="D666" s="2">
        <f>'PR-RAS'!E673</f>
        <v>61522.36</v>
      </c>
      <c r="E666" s="2">
        <v>0</v>
      </c>
      <c r="F666" s="2">
        <v>0</v>
      </c>
      <c r="G666" s="3">
        <f t="shared" si="14"/>
        <v>111217.73880000001</v>
      </c>
      <c r="H666" s="3">
        <f t="shared" si="15"/>
        <v>0.36000000000058208</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15000</v>
      </c>
      <c r="D667" s="2">
        <f>'PR-RAS'!E674</f>
        <v>7850</v>
      </c>
      <c r="E667" s="2">
        <v>0</v>
      </c>
      <c r="F667" s="2">
        <v>0</v>
      </c>
      <c r="G667" s="3">
        <f t="shared" si="14"/>
        <v>20446.2</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6900.3</v>
      </c>
      <c r="D670" s="2">
        <f>'PR-RAS'!E677</f>
        <v>0</v>
      </c>
      <c r="E670" s="2">
        <v>0</v>
      </c>
      <c r="F670" s="2">
        <v>0</v>
      </c>
      <c r="G670" s="3">
        <f t="shared" si="14"/>
        <v>4616.3007000000007</v>
      </c>
      <c r="H670" s="3">
        <f t="shared" si="15"/>
        <v>0.3000000000001819</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118114.92</v>
      </c>
      <c r="D695" s="2">
        <f>'PR-RAS'!E702</f>
        <v>133138.32</v>
      </c>
      <c r="E695" s="2">
        <v>0</v>
      </c>
      <c r="F695" s="2">
        <v>0</v>
      </c>
      <c r="G695" s="3">
        <f t="shared" si="14"/>
        <v>266767.74263999995</v>
      </c>
      <c r="H695" s="3">
        <f t="shared" si="15"/>
        <v>0.40000000000873115</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60747.65</v>
      </c>
      <c r="E699" s="2">
        <v>0</v>
      </c>
      <c r="F699" s="2">
        <v>0</v>
      </c>
      <c r="G699" s="3">
        <f t="shared" si="14"/>
        <v>84803.719400000002</v>
      </c>
      <c r="H699" s="3">
        <f t="shared" si="15"/>
        <v>0.34999999999854481</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3919.44</v>
      </c>
      <c r="D704" s="2">
        <f>'PR-RAS'!E711</f>
        <v>4336.37</v>
      </c>
      <c r="E704" s="2">
        <v>0</v>
      </c>
      <c r="F704" s="2">
        <v>0</v>
      </c>
      <c r="G704" s="3">
        <f t="shared" ref="G704:G707" si="20">(B704/1000)*(C704*1+D704*2)</f>
        <v>8852.3025399999988</v>
      </c>
      <c r="H704" s="3">
        <f t="shared" ref="H704:H707" si="21">ABS(C704-ROUND(C704,0))+ABS(D704-ROUND(D704,0))</f>
        <v>0.80999999999994543</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0.44</v>
      </c>
      <c r="D705" s="2">
        <f>'PR-RAS'!E712</f>
        <v>0</v>
      </c>
      <c r="E705" s="2">
        <v>0</v>
      </c>
      <c r="F705" s="2">
        <v>0</v>
      </c>
      <c r="G705" s="3">
        <f t="shared" si="20"/>
        <v>0.30975999999999998</v>
      </c>
      <c r="H705" s="3">
        <f t="shared" si="21"/>
        <v>0.44</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89511.18</v>
      </c>
      <c r="D717" s="2">
        <f>'PR-RAS'!E724</f>
        <v>93913.67</v>
      </c>
      <c r="E717" s="2">
        <v>0</v>
      </c>
      <c r="F717" s="2">
        <v>0</v>
      </c>
      <c r="G717" s="3">
        <f t="shared" si="14"/>
        <v>198574.38032</v>
      </c>
      <c r="H717" s="3">
        <f t="shared" si="15"/>
        <v>0.50999999999476131</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6834.86</v>
      </c>
      <c r="D727" s="2">
        <f>'PR-RAS'!E734</f>
        <v>14975.32</v>
      </c>
      <c r="E727" s="2">
        <v>0</v>
      </c>
      <c r="F727" s="2">
        <v>0</v>
      </c>
      <c r="G727" s="3">
        <f t="shared" si="14"/>
        <v>26706.272999999997</v>
      </c>
      <c r="H727" s="3">
        <f t="shared" si="15"/>
        <v>0.46000000000003638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4174.75</v>
      </c>
      <c r="D730" s="2">
        <f>'PR-RAS'!E737</f>
        <v>0</v>
      </c>
      <c r="E730" s="2">
        <v>0</v>
      </c>
      <c r="F730" s="2">
        <v>0</v>
      </c>
      <c r="G730" s="3">
        <f t="shared" si="14"/>
        <v>3043.39275</v>
      </c>
      <c r="H730" s="3">
        <f t="shared" si="15"/>
        <v>0.25</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1791.66</v>
      </c>
      <c r="D731" s="2">
        <f>'PR-RAS'!E738</f>
        <v>0</v>
      </c>
      <c r="E731" s="2">
        <v>0</v>
      </c>
      <c r="F731" s="2">
        <v>0</v>
      </c>
      <c r="G731" s="3">
        <f t="shared" si="14"/>
        <v>1307.9118000000001</v>
      </c>
      <c r="H731" s="3">
        <f t="shared" si="15"/>
        <v>0.33999999999991815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1045.1099999999999</v>
      </c>
      <c r="D734" s="2">
        <f>'PR-RAS'!E741</f>
        <v>918.22</v>
      </c>
      <c r="E734" s="2">
        <v>0</v>
      </c>
      <c r="F734" s="2">
        <v>0</v>
      </c>
      <c r="G734" s="3">
        <f t="shared" si="14"/>
        <v>2112.1761500000002</v>
      </c>
      <c r="H734" s="3">
        <f t="shared" si="15"/>
        <v>0.32999999999992724</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1054.5</v>
      </c>
      <c r="D750" s="2">
        <f>'PR-RAS'!E757</f>
        <v>1903.26</v>
      </c>
      <c r="E750" s="2">
        <v>0</v>
      </c>
      <c r="F750" s="2">
        <v>0</v>
      </c>
      <c r="G750" s="3">
        <f t="shared" si="14"/>
        <v>3640.9039800000005</v>
      </c>
      <c r="H750" s="3">
        <f t="shared" si="15"/>
        <v>0.75999999999999091</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826.68</v>
      </c>
      <c r="D753" s="2">
        <f>'PR-RAS'!E760</f>
        <v>4014.76</v>
      </c>
      <c r="E753" s="2">
        <v>0</v>
      </c>
      <c r="F753" s="2">
        <v>0</v>
      </c>
      <c r="G753" s="3">
        <f t="shared" si="14"/>
        <v>6659.8624000000009</v>
      </c>
      <c r="H753" s="3">
        <f t="shared" si="15"/>
        <v>0.55999999999983174</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3188.99</v>
      </c>
      <c r="D775" s="2">
        <f>'PR-RAS'!E782</f>
        <v>3314.94</v>
      </c>
      <c r="E775" s="2">
        <v>0</v>
      </c>
      <c r="F775" s="2">
        <v>0</v>
      </c>
      <c r="G775" s="3">
        <f t="shared" si="14"/>
        <v>7599.8053799999998</v>
      </c>
      <c r="H775" s="3">
        <f t="shared" si="15"/>
        <v>7.0000000000163709E-2</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2000</v>
      </c>
      <c r="D836" s="2">
        <f>'PR-RAS'!E843</f>
        <v>3100</v>
      </c>
      <c r="E836" s="2">
        <v>0</v>
      </c>
      <c r="F836" s="2">
        <v>0</v>
      </c>
      <c r="G836" s="3">
        <f t="shared" si="14"/>
        <v>6847</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3360</v>
      </c>
      <c r="D839" s="2">
        <f>'PR-RAS'!E846</f>
        <v>5120</v>
      </c>
      <c r="E839" s="2">
        <v>0</v>
      </c>
      <c r="F839" s="2">
        <v>0</v>
      </c>
      <c r="G839" s="3">
        <f t="shared" si="34"/>
        <v>11396.8</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2400</v>
      </c>
      <c r="D841" s="2">
        <f>'PR-RAS'!E848</f>
        <v>4800</v>
      </c>
      <c r="E841" s="2">
        <v>0</v>
      </c>
      <c r="F841" s="2">
        <v>0</v>
      </c>
      <c r="G841" s="3">
        <f t="shared" si="34"/>
        <v>10080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412.74</v>
      </c>
      <c r="D843" s="2">
        <f>'PR-RAS'!E850</f>
        <v>600</v>
      </c>
      <c r="E843" s="2">
        <v>0</v>
      </c>
      <c r="F843" s="2">
        <v>0</v>
      </c>
      <c r="G843" s="3">
        <f t="shared" si="34"/>
        <v>1357.9270799999999</v>
      </c>
      <c r="H843" s="3">
        <f t="shared" si="35"/>
        <v>0.25999999999999091</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4837.99</v>
      </c>
      <c r="E844" s="2">
        <v>0</v>
      </c>
      <c r="F844" s="2">
        <v>0</v>
      </c>
      <c r="G844" s="3">
        <f t="shared" si="34"/>
        <v>8156.8511399999998</v>
      </c>
      <c r="H844" s="3">
        <f t="shared" si="35"/>
        <v>1.0000000000218279E-2</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627.87</v>
      </c>
      <c r="D848" s="2">
        <f>'PR-RAS'!E855</f>
        <v>561.49</v>
      </c>
      <c r="E848" s="2">
        <v>0</v>
      </c>
      <c r="F848" s="2">
        <v>0</v>
      </c>
      <c r="G848" s="3">
        <f t="shared" si="34"/>
        <v>1482.9699499999999</v>
      </c>
      <c r="H848" s="3">
        <f t="shared" si="35"/>
        <v>0.62000000000000455</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76730.36</v>
      </c>
      <c r="D899" s="2">
        <f>'PR-RAS'!E906</f>
        <v>0</v>
      </c>
      <c r="E899" s="2">
        <v>0</v>
      </c>
      <c r="F899" s="2">
        <v>0</v>
      </c>
      <c r="G899" s="3">
        <f t="shared" si="34"/>
        <v>68903.863280000005</v>
      </c>
      <c r="H899" s="3">
        <f t="shared" si="35"/>
        <v>0.36000000000058208</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160300.96</v>
      </c>
      <c r="D905" s="2">
        <f>'PR-RAS'!E912</f>
        <v>989147.27</v>
      </c>
      <c r="E905" s="2">
        <v>0</v>
      </c>
      <c r="F905" s="2">
        <v>0</v>
      </c>
      <c r="G905" s="3">
        <f t="shared" si="34"/>
        <v>1933290.3320000002</v>
      </c>
      <c r="H905" s="3">
        <f t="shared" si="35"/>
        <v>0.31000000002677552</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9508.23</v>
      </c>
      <c r="D967" s="2">
        <f>'PR-RAS'!E974</f>
        <v>19016.46</v>
      </c>
      <c r="E967" s="2">
        <v>0</v>
      </c>
      <c r="F967" s="2">
        <v>0</v>
      </c>
      <c r="G967" s="3">
        <f t="shared" si="34"/>
        <v>45924.750899999992</v>
      </c>
      <c r="H967" s="3">
        <f t="shared" si="35"/>
        <v>0.68999999999869033</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47999.99</v>
      </c>
      <c r="D973" s="2">
        <f>'PR-RAS'!E980</f>
        <v>842985.43</v>
      </c>
      <c r="E973" s="2">
        <v>0</v>
      </c>
      <c r="F973" s="2">
        <v>0</v>
      </c>
      <c r="G973" s="3">
        <f t="shared" si="34"/>
        <v>1685419.6662000001</v>
      </c>
      <c r="H973" s="3">
        <f t="shared" si="35"/>
        <v>0.44000000005326001</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788520.47</v>
      </c>
      <c r="D1581" s="7"/>
      <c r="E1581" s="7">
        <v>0</v>
      </c>
      <c r="F1581" s="7">
        <v>0</v>
      </c>
      <c r="G1581" s="8">
        <f t="shared" ref="G1581:G1685" si="70">B1581/1000*C1581</f>
        <v>788.52046999999993</v>
      </c>
      <c r="H1581" s="8">
        <f t="shared" ref="H1581:H1685" si="71">ABS(C1581-ROUND(C1581,0))</f>
        <v>0.46999999997206032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2381543.7399999998</v>
      </c>
      <c r="D1582" s="2">
        <v>0</v>
      </c>
      <c r="E1582" s="2">
        <v>0</v>
      </c>
      <c r="F1582" s="2">
        <v>0</v>
      </c>
      <c r="G1582" s="3">
        <f t="shared" si="70"/>
        <v>4763.0874799999992</v>
      </c>
      <c r="H1582" s="3">
        <f t="shared" si="71"/>
        <v>0.26000000024214387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1014782.6699999998</v>
      </c>
      <c r="D1584" s="2">
        <v>0</v>
      </c>
      <c r="E1584" s="2">
        <v>0</v>
      </c>
      <c r="F1584" s="2">
        <v>0</v>
      </c>
      <c r="G1584" s="3">
        <f t="shared" si="70"/>
        <v>4059.1306799999993</v>
      </c>
      <c r="H1584" s="3">
        <f t="shared" si="71"/>
        <v>0.33000000019092113</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571228.72</v>
      </c>
      <c r="D1585" s="2">
        <v>0</v>
      </c>
      <c r="E1585" s="2">
        <v>0</v>
      </c>
      <c r="F1585" s="2">
        <v>0</v>
      </c>
      <c r="G1585" s="3">
        <f t="shared" si="70"/>
        <v>2856.1435999999999</v>
      </c>
      <c r="H1585" s="3">
        <f t="shared" si="71"/>
        <v>0.28000000002793968</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301605.68</v>
      </c>
      <c r="D1586" s="2">
        <v>0</v>
      </c>
      <c r="E1586" s="2">
        <v>0</v>
      </c>
      <c r="F1586" s="2">
        <v>0</v>
      </c>
      <c r="G1586" s="3">
        <f t="shared" si="70"/>
        <v>1809.63408</v>
      </c>
      <c r="H1586" s="3">
        <f t="shared" si="71"/>
        <v>0.32000000000698492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8239.2000000000007</v>
      </c>
      <c r="D1587" s="2">
        <v>0</v>
      </c>
      <c r="E1587" s="2">
        <v>0</v>
      </c>
      <c r="F1587" s="2">
        <v>0</v>
      </c>
      <c r="G1587" s="3">
        <f t="shared" si="70"/>
        <v>57.674400000000006</v>
      </c>
      <c r="H1587" s="3">
        <f t="shared" si="71"/>
        <v>0.2000000000007276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3314.94</v>
      </c>
      <c r="D1589" s="2">
        <v>0</v>
      </c>
      <c r="E1589" s="2">
        <v>0</v>
      </c>
      <c r="F1589" s="2">
        <v>0</v>
      </c>
      <c r="G1589" s="3">
        <f>B1589/1000*C1589</f>
        <v>29.83446</v>
      </c>
      <c r="H1589" s="3">
        <f>ABS(C1589-ROUND(C1589,0))</f>
        <v>5.999999999994543E-2</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19019.48</v>
      </c>
      <c r="D1590" s="2">
        <v>0</v>
      </c>
      <c r="E1590" s="2">
        <v>0</v>
      </c>
      <c r="F1590" s="2">
        <v>0</v>
      </c>
      <c r="G1590" s="3">
        <f t="shared" si="70"/>
        <v>190.19479999999999</v>
      </c>
      <c r="H1590" s="3">
        <f t="shared" si="71"/>
        <v>0.47999999999956344</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111374.65</v>
      </c>
      <c r="D1591" s="2">
        <v>0</v>
      </c>
      <c r="E1591" s="2">
        <v>0</v>
      </c>
      <c r="F1591" s="2">
        <v>0</v>
      </c>
      <c r="G1591" s="3">
        <f t="shared" si="70"/>
        <v>1225.1211499999999</v>
      </c>
      <c r="H1591" s="3">
        <f t="shared" si="71"/>
        <v>0.35000000000582077</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251091.01</v>
      </c>
      <c r="D1593" s="2">
        <v>0</v>
      </c>
      <c r="E1593" s="2">
        <v>0</v>
      </c>
      <c r="F1593" s="2">
        <v>0</v>
      </c>
      <c r="G1593" s="3">
        <f t="shared" si="70"/>
        <v>3264.1831299999999</v>
      </c>
      <c r="H1593" s="3">
        <f t="shared" si="71"/>
        <v>1.0000000009313226E-2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989147.27</v>
      </c>
      <c r="D1594" s="2">
        <v>0</v>
      </c>
      <c r="E1594" s="2">
        <v>0</v>
      </c>
      <c r="F1594" s="2">
        <v>0</v>
      </c>
      <c r="G1594" s="3">
        <f t="shared" si="70"/>
        <v>13848.06178</v>
      </c>
      <c r="H1594" s="3">
        <f t="shared" si="71"/>
        <v>0.27000000001862645</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989147.27</v>
      </c>
      <c r="D1598" s="2">
        <v>0</v>
      </c>
      <c r="E1598" s="2">
        <v>0</v>
      </c>
      <c r="F1598" s="2">
        <v>0</v>
      </c>
      <c r="G1598" s="3">
        <f t="shared" si="70"/>
        <v>17804.650859999998</v>
      </c>
      <c r="H1598" s="3">
        <f t="shared" si="71"/>
        <v>0.27000000001862645</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126522.79</v>
      </c>
      <c r="D1600" s="2">
        <v>0</v>
      </c>
      <c r="E1600" s="2">
        <v>0</v>
      </c>
      <c r="F1600" s="2">
        <v>0</v>
      </c>
      <c r="G1600" s="3">
        <f>B1600/1000*C1600</f>
        <v>2530.4557999999997</v>
      </c>
      <c r="H1600" s="3">
        <f>ABS(C1600-ROUND(C1600,0))</f>
        <v>0.21000000000640284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2359625.9500000002</v>
      </c>
      <c r="D1601" s="2">
        <v>0</v>
      </c>
      <c r="E1601" s="2">
        <v>0</v>
      </c>
      <c r="F1601" s="2">
        <v>0</v>
      </c>
      <c r="G1601" s="3">
        <f t="shared" si="70"/>
        <v>49552.144950000009</v>
      </c>
      <c r="H1601" s="3">
        <f t="shared" si="71"/>
        <v>4.9999999813735485E-2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1044223.5800000001</v>
      </c>
      <c r="D1603" s="2">
        <v>0</v>
      </c>
      <c r="E1603" s="2">
        <v>0</v>
      </c>
      <c r="F1603" s="2">
        <v>0</v>
      </c>
      <c r="G1603" s="3">
        <f t="shared" si="70"/>
        <v>24017.142340000002</v>
      </c>
      <c r="H1603" s="3">
        <f t="shared" si="71"/>
        <v>0.41999999992549419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572330.42000000004</v>
      </c>
      <c r="D1604" s="2">
        <v>0</v>
      </c>
      <c r="E1604" s="2">
        <v>0</v>
      </c>
      <c r="F1604" s="2">
        <v>0</v>
      </c>
      <c r="G1604" s="3">
        <f t="shared" si="70"/>
        <v>13735.930080000002</v>
      </c>
      <c r="H1604" s="3">
        <f t="shared" si="71"/>
        <v>0.42000000004190952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324915.27</v>
      </c>
      <c r="D1605" s="2">
        <v>0</v>
      </c>
      <c r="E1605" s="2">
        <v>0</v>
      </c>
      <c r="F1605" s="2">
        <v>0</v>
      </c>
      <c r="G1605" s="3">
        <f t="shared" si="70"/>
        <v>8122.8817500000005</v>
      </c>
      <c r="H1605" s="3">
        <f t="shared" si="71"/>
        <v>0.27000000001862645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8509.4</v>
      </c>
      <c r="D1606" s="2">
        <v>0</v>
      </c>
      <c r="E1606" s="2">
        <v>0</v>
      </c>
      <c r="F1606" s="2">
        <v>0</v>
      </c>
      <c r="G1606" s="3">
        <f t="shared" si="70"/>
        <v>221.24439999999998</v>
      </c>
      <c r="H1606" s="3">
        <f t="shared" si="71"/>
        <v>0.3999999999996362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3314.94</v>
      </c>
      <c r="D1608" s="2">
        <v>0</v>
      </c>
      <c r="E1608" s="2">
        <v>0</v>
      </c>
      <c r="F1608" s="2">
        <v>0</v>
      </c>
      <c r="G1608" s="3">
        <f>B1608/1000*C1608</f>
        <v>92.81832</v>
      </c>
      <c r="H1608" s="3">
        <f>ABS(C1608-ROUND(C1608,0))</f>
        <v>5.999999999994543E-2</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19778.900000000001</v>
      </c>
      <c r="D1609" s="2">
        <v>0</v>
      </c>
      <c r="E1609" s="2">
        <v>0</v>
      </c>
      <c r="F1609" s="2">
        <v>0</v>
      </c>
      <c r="G1609" s="3">
        <f t="shared" si="70"/>
        <v>573.58810000000005</v>
      </c>
      <c r="H1609" s="3">
        <f t="shared" si="71"/>
        <v>9.9999999998544808E-2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115374.65</v>
      </c>
      <c r="D1610" s="2">
        <v>0</v>
      </c>
      <c r="E1610" s="2">
        <v>0</v>
      </c>
      <c r="F1610" s="2">
        <v>0</v>
      </c>
      <c r="G1610" s="3">
        <f t="shared" si="70"/>
        <v>3461.2394999999997</v>
      </c>
      <c r="H1610" s="3">
        <f t="shared" si="71"/>
        <v>0.35000000000582077</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349784.78</v>
      </c>
      <c r="D1612" s="2">
        <v>0</v>
      </c>
      <c r="E1612" s="2">
        <v>0</v>
      </c>
      <c r="F1612" s="2">
        <v>0</v>
      </c>
      <c r="G1612" s="3">
        <f t="shared" si="70"/>
        <v>11193.11296</v>
      </c>
      <c r="H1612" s="3">
        <f t="shared" si="71"/>
        <v>0.21999999997206032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862001.89</v>
      </c>
      <c r="D1613" s="2">
        <v>0</v>
      </c>
      <c r="E1613" s="2">
        <v>0</v>
      </c>
      <c r="F1613" s="2">
        <v>0</v>
      </c>
      <c r="G1613" s="3">
        <f t="shared" si="70"/>
        <v>28446.062370000003</v>
      </c>
      <c r="H1613" s="3">
        <f t="shared" si="71"/>
        <v>0.10999999998603016</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862001.89</v>
      </c>
      <c r="D1617" s="2">
        <v>0</v>
      </c>
      <c r="E1617" s="2">
        <v>0</v>
      </c>
      <c r="F1617" s="2">
        <v>0</v>
      </c>
      <c r="G1617" s="3">
        <f t="shared" si="70"/>
        <v>31894.069929999998</v>
      </c>
      <c r="H1617" s="3">
        <f t="shared" si="71"/>
        <v>0.10999999998603016</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103615.7</v>
      </c>
      <c r="D1619" s="2">
        <v>0</v>
      </c>
      <c r="E1619" s="2">
        <v>0</v>
      </c>
      <c r="F1619" s="2">
        <v>0</v>
      </c>
      <c r="G1619" s="3">
        <f>B1619/1000*C1619</f>
        <v>4041.0122999999999</v>
      </c>
      <c r="H1619" s="3">
        <f>ABS(C1619-ROUND(C1619,0))</f>
        <v>0.30000000000291038</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810438.25999999978</v>
      </c>
      <c r="D1620" s="2">
        <v>0</v>
      </c>
      <c r="E1620" s="2">
        <v>0</v>
      </c>
      <c r="F1620" s="2">
        <v>0</v>
      </c>
      <c r="G1620" s="3">
        <f t="shared" si="70"/>
        <v>32417.530399999992</v>
      </c>
      <c r="H1620" s="3">
        <f t="shared" si="71"/>
        <v>0.25999999977648258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4944.74</v>
      </c>
      <c r="D1621" s="2">
        <v>0</v>
      </c>
      <c r="E1621" s="2">
        <v>0</v>
      </c>
      <c r="F1621" s="2">
        <v>0</v>
      </c>
      <c r="G1621" s="3">
        <f t="shared" si="70"/>
        <v>202.73434</v>
      </c>
      <c r="H1621" s="3">
        <f t="shared" si="71"/>
        <v>0.26000000000021828</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735.42</v>
      </c>
      <c r="D1627" s="2">
        <v>0</v>
      </c>
      <c r="E1627" s="2">
        <v>0</v>
      </c>
      <c r="F1627" s="2">
        <v>0</v>
      </c>
      <c r="G1627" s="3">
        <f t="shared" si="70"/>
        <v>34.56474</v>
      </c>
      <c r="H1627" s="3">
        <f t="shared" si="71"/>
        <v>0.41999999999995907</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635.41999999999996</v>
      </c>
      <c r="D1633" s="2">
        <v>0</v>
      </c>
      <c r="E1633" s="2">
        <v>0</v>
      </c>
      <c r="F1633" s="2">
        <v>0</v>
      </c>
      <c r="G1633" s="3">
        <f t="shared" si="70"/>
        <v>33.677259999999997</v>
      </c>
      <c r="H1633" s="3">
        <f t="shared" si="71"/>
        <v>0.41999999999995907</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0.01</v>
      </c>
      <c r="D1636" s="2">
        <v>0</v>
      </c>
      <c r="E1636" s="2">
        <v>0</v>
      </c>
      <c r="F1636" s="2">
        <v>0</v>
      </c>
      <c r="G1636" s="3">
        <f t="shared" si="70"/>
        <v>5.6000000000000006E-4</v>
      </c>
      <c r="H1636" s="3">
        <f t="shared" si="71"/>
        <v>0.01</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635.41</v>
      </c>
      <c r="D1637" s="2">
        <v>0</v>
      </c>
      <c r="E1637" s="2">
        <v>0</v>
      </c>
      <c r="F1637" s="2">
        <v>0</v>
      </c>
      <c r="G1637" s="3">
        <f t="shared" si="70"/>
        <v>36.21837</v>
      </c>
      <c r="H1637" s="3">
        <f t="shared" si="71"/>
        <v>0.40999999999996817</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100</v>
      </c>
      <c r="D1653" s="2">
        <v>0</v>
      </c>
      <c r="E1653" s="2">
        <v>0</v>
      </c>
      <c r="F1653" s="2">
        <v>0</v>
      </c>
      <c r="G1653" s="3">
        <f t="shared" si="70"/>
        <v>7.3</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100</v>
      </c>
      <c r="D1654" s="2">
        <v>0</v>
      </c>
      <c r="E1654" s="2">
        <v>0</v>
      </c>
      <c r="F1654" s="2">
        <v>0</v>
      </c>
      <c r="G1654" s="3">
        <f t="shared" si="70"/>
        <v>7.3999999999999995</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4074.59</v>
      </c>
      <c r="D1668" s="2">
        <v>0</v>
      </c>
      <c r="E1668" s="2">
        <v>0</v>
      </c>
      <c r="F1668" s="2">
        <v>0</v>
      </c>
      <c r="G1668" s="3">
        <f t="shared" si="70"/>
        <v>358.56392</v>
      </c>
      <c r="H1668" s="3">
        <f t="shared" si="71"/>
        <v>0.40999999999985448</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4074.59</v>
      </c>
      <c r="D1672" s="2">
        <v>0</v>
      </c>
      <c r="E1672" s="2">
        <v>0</v>
      </c>
      <c r="F1672" s="2">
        <v>0</v>
      </c>
      <c r="G1672" s="3">
        <f t="shared" si="70"/>
        <v>374.86228</v>
      </c>
      <c r="H1672" s="3">
        <f t="shared" si="71"/>
        <v>0.40999999999985448</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134.72999999999999</v>
      </c>
      <c r="D1679" s="2">
        <v>0</v>
      </c>
      <c r="E1679" s="2">
        <v>0</v>
      </c>
      <c r="F1679" s="2">
        <v>0</v>
      </c>
      <c r="G1679" s="3">
        <f>B1679/1000*C1679</f>
        <v>13.33827</v>
      </c>
      <c r="H1679" s="3">
        <f>ABS(C1679-ROUND(C1679,0))</f>
        <v>0.27000000000001023</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805493.52</v>
      </c>
      <c r="D1680" s="2">
        <v>0</v>
      </c>
      <c r="E1680" s="2">
        <v>0</v>
      </c>
      <c r="F1680" s="2">
        <v>0</v>
      </c>
      <c r="G1680" s="3">
        <f t="shared" si="70"/>
        <v>80549.352000000014</v>
      </c>
      <c r="H1680" s="3">
        <f t="shared" si="71"/>
        <v>0.47999999998137355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107800.04</v>
      </c>
      <c r="D1682" s="2">
        <v>0</v>
      </c>
      <c r="E1682" s="2">
        <v>0</v>
      </c>
      <c r="F1682" s="2">
        <v>0</v>
      </c>
      <c r="G1682" s="3">
        <f t="shared" si="70"/>
        <v>10995.604079999999</v>
      </c>
      <c r="H1682" s="3">
        <f t="shared" si="71"/>
        <v>3.9999999993597157E-2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1188.44</v>
      </c>
      <c r="D1683" s="2">
        <v>0</v>
      </c>
      <c r="E1683" s="2">
        <v>0</v>
      </c>
      <c r="F1683" s="2">
        <v>0</v>
      </c>
      <c r="G1683" s="3">
        <f t="shared" si="70"/>
        <v>122.40931999999999</v>
      </c>
      <c r="H1683" s="3">
        <f t="shared" si="71"/>
        <v>0.44000000000005457</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538786.85</v>
      </c>
      <c r="D1684" s="2">
        <v>0</v>
      </c>
      <c r="E1684" s="2">
        <v>0</v>
      </c>
      <c r="F1684" s="2">
        <v>0</v>
      </c>
      <c r="G1684" s="3">
        <f>B1684/1000*C1684</f>
        <v>56033.832399999992</v>
      </c>
      <c r="H1684" s="3">
        <f>ABS(C1684-ROUND(C1684,0))</f>
        <v>0.15000000002328306</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157718.19</v>
      </c>
      <c r="D1685" s="14">
        <v>0</v>
      </c>
      <c r="E1685" s="14">
        <v>0</v>
      </c>
      <c r="F1685" s="14">
        <v>0</v>
      </c>
      <c r="G1685" s="15">
        <f t="shared" si="70"/>
        <v>16560.409950000001</v>
      </c>
      <c r="H1685" s="15">
        <f t="shared" si="71"/>
        <v>0.19000000000232831</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2020</v>
      </c>
      <c r="B1" s="415"/>
      <c r="C1" s="415"/>
    </row>
    <row r="2" spans="1:16" ht="33" customHeight="1" x14ac:dyDescent="0.2">
      <c r="A2" s="416" t="s">
        <v>2021</v>
      </c>
      <c r="B2" s="417"/>
      <c r="C2" s="407"/>
      <c r="D2" s="5"/>
      <c r="E2" s="5"/>
      <c r="F2" s="5"/>
      <c r="G2" s="5"/>
      <c r="H2" s="5"/>
      <c r="I2" s="5"/>
      <c r="J2" s="5"/>
      <c r="K2" s="5"/>
      <c r="L2" s="5"/>
      <c r="M2" s="5"/>
      <c r="N2" s="5"/>
      <c r="O2" s="5"/>
      <c r="P2" s="5"/>
    </row>
    <row r="3" spans="1:16" ht="18.75" customHeight="1" x14ac:dyDescent="0.2">
      <c r="A3" s="222" t="s">
        <v>2022</v>
      </c>
      <c r="B3" s="418" t="s">
        <v>2023</v>
      </c>
      <c r="C3" s="407"/>
      <c r="D3" s="5"/>
      <c r="E3" s="5"/>
      <c r="F3" s="5"/>
      <c r="G3" s="5"/>
      <c r="H3" s="5"/>
      <c r="I3" s="5"/>
      <c r="J3" s="5"/>
      <c r="K3" s="5"/>
      <c r="L3" s="5"/>
      <c r="M3" s="5"/>
      <c r="N3" s="5"/>
      <c r="O3" s="5"/>
      <c r="P3" s="5"/>
    </row>
    <row r="4" spans="1:16" ht="37.5" hidden="1" customHeight="1" x14ac:dyDescent="0.2">
      <c r="A4" s="223" t="s">
        <v>2024</v>
      </c>
      <c r="B4" s="406" t="s">
        <v>2025</v>
      </c>
      <c r="C4" s="407"/>
      <c r="D4" s="5"/>
      <c r="E4" s="5"/>
      <c r="F4" s="5"/>
      <c r="G4" s="5"/>
      <c r="H4" s="5"/>
      <c r="I4" s="5"/>
      <c r="J4" s="5"/>
      <c r="K4" s="5"/>
      <c r="L4" s="5"/>
      <c r="M4" s="5"/>
      <c r="N4" s="5"/>
      <c r="O4" s="5"/>
      <c r="P4" s="5"/>
    </row>
    <row r="5" spans="1:16" ht="48" hidden="1" customHeight="1" x14ac:dyDescent="0.2">
      <c r="A5" s="223" t="s">
        <v>2024</v>
      </c>
      <c r="B5" s="406" t="s">
        <v>2026</v>
      </c>
      <c r="C5" s="407"/>
      <c r="D5" s="5"/>
      <c r="E5" s="5"/>
      <c r="F5" s="5"/>
      <c r="G5" s="5"/>
      <c r="H5" s="5"/>
      <c r="I5" s="5"/>
      <c r="J5" s="5"/>
      <c r="K5" s="5"/>
      <c r="L5" s="5"/>
      <c r="M5" s="5"/>
      <c r="N5" s="5"/>
      <c r="O5" s="5"/>
      <c r="P5" s="5"/>
    </row>
    <row r="6" spans="1:16" ht="59.25" hidden="1" customHeight="1" x14ac:dyDescent="0.2">
      <c r="A6" s="223" t="s">
        <v>2024</v>
      </c>
      <c r="B6" s="406" t="s">
        <v>2027</v>
      </c>
      <c r="C6" s="407"/>
      <c r="D6" s="5"/>
      <c r="E6" s="5"/>
      <c r="F6" s="5"/>
      <c r="G6" s="5"/>
      <c r="H6" s="5"/>
      <c r="I6" s="5"/>
      <c r="J6" s="5"/>
      <c r="K6" s="5"/>
      <c r="L6" s="5"/>
      <c r="M6" s="5"/>
      <c r="N6" s="5"/>
      <c r="O6" s="5"/>
      <c r="P6" s="5"/>
    </row>
    <row r="7" spans="1:16" ht="48" hidden="1" customHeight="1" x14ac:dyDescent="0.2">
      <c r="A7" s="223" t="s">
        <v>2028</v>
      </c>
      <c r="B7" s="406" t="s">
        <v>2029</v>
      </c>
      <c r="C7" s="407"/>
      <c r="D7" s="5"/>
      <c r="E7" s="5"/>
      <c r="F7" s="5"/>
      <c r="G7" s="5"/>
      <c r="H7" s="5"/>
      <c r="I7" s="5"/>
      <c r="J7" s="5"/>
      <c r="K7" s="5"/>
      <c r="L7" s="5"/>
      <c r="M7" s="5"/>
      <c r="N7" s="5"/>
      <c r="O7" s="5"/>
      <c r="P7" s="5"/>
    </row>
    <row r="8" spans="1:16" ht="41.25" hidden="1" customHeight="1" x14ac:dyDescent="0.2">
      <c r="A8" s="223" t="s">
        <v>2030</v>
      </c>
      <c r="B8" s="406" t="s">
        <v>2031</v>
      </c>
      <c r="C8" s="407"/>
      <c r="D8" s="5"/>
      <c r="E8" s="5"/>
      <c r="F8" s="5"/>
      <c r="G8" s="5"/>
      <c r="H8" s="5"/>
      <c r="I8" s="5"/>
      <c r="J8" s="5"/>
      <c r="K8" s="5"/>
      <c r="L8" s="5"/>
      <c r="M8" s="5"/>
      <c r="N8" s="5"/>
      <c r="O8" s="5"/>
      <c r="P8" s="5"/>
    </row>
    <row r="9" spans="1:16" ht="59.25" hidden="1" customHeight="1" x14ac:dyDescent="0.2">
      <c r="A9" s="223" t="s">
        <v>2032</v>
      </c>
      <c r="B9" s="406" t="s">
        <v>2033</v>
      </c>
      <c r="C9" s="407"/>
      <c r="D9" s="5"/>
      <c r="E9" s="5"/>
      <c r="F9" s="5"/>
      <c r="G9" s="5"/>
      <c r="H9" s="5"/>
      <c r="I9" s="5"/>
      <c r="J9" s="5"/>
      <c r="K9" s="5"/>
      <c r="L9" s="5"/>
      <c r="M9" s="5"/>
      <c r="N9" s="5"/>
      <c r="O9" s="5"/>
      <c r="P9" s="5"/>
    </row>
    <row r="10" spans="1:16" ht="61.5" hidden="1" customHeight="1" x14ac:dyDescent="0.2">
      <c r="A10" s="223" t="s">
        <v>2032</v>
      </c>
      <c r="B10" s="406" t="s">
        <v>2034</v>
      </c>
      <c r="C10" s="407"/>
      <c r="D10" s="5"/>
      <c r="E10" s="5"/>
      <c r="F10" s="5"/>
      <c r="G10" s="5"/>
      <c r="H10" s="5"/>
      <c r="I10" s="5"/>
      <c r="J10" s="5"/>
      <c r="K10" s="5"/>
      <c r="L10" s="5"/>
      <c r="M10" s="5"/>
      <c r="N10" s="5"/>
      <c r="O10" s="5"/>
      <c r="P10" s="5"/>
    </row>
    <row r="11" spans="1:16" ht="43.5" hidden="1" customHeight="1" x14ac:dyDescent="0.2">
      <c r="A11" s="223" t="s">
        <v>2032</v>
      </c>
      <c r="B11" s="406" t="s">
        <v>2035</v>
      </c>
      <c r="C11" s="407"/>
      <c r="D11" s="5"/>
      <c r="E11" s="5"/>
      <c r="F11" s="5"/>
      <c r="G11" s="5"/>
      <c r="H11" s="5"/>
      <c r="I11" s="5"/>
      <c r="J11" s="5"/>
      <c r="K11" s="5"/>
      <c r="L11" s="5"/>
      <c r="M11" s="5"/>
      <c r="N11" s="5"/>
      <c r="O11" s="5"/>
      <c r="P11" s="5"/>
    </row>
    <row r="12" spans="1:16" ht="27.75" hidden="1" customHeight="1" x14ac:dyDescent="0.2">
      <c r="A12" s="223" t="s">
        <v>2036</v>
      </c>
      <c r="B12" s="406" t="s">
        <v>2037</v>
      </c>
      <c r="C12" s="407"/>
      <c r="D12" s="5"/>
      <c r="E12" s="5"/>
      <c r="F12" s="5"/>
      <c r="G12" s="5"/>
      <c r="H12" s="5"/>
      <c r="I12" s="5"/>
      <c r="J12" s="5"/>
      <c r="K12" s="5"/>
      <c r="L12" s="5"/>
      <c r="M12" s="5"/>
      <c r="N12" s="5"/>
      <c r="O12" s="5"/>
      <c r="P12" s="5"/>
    </row>
    <row r="13" spans="1:16" ht="27.75" hidden="1" customHeight="1" x14ac:dyDescent="0.2">
      <c r="A13" s="223" t="s">
        <v>2038</v>
      </c>
      <c r="B13" s="406" t="s">
        <v>2039</v>
      </c>
      <c r="C13" s="407"/>
      <c r="D13" s="5"/>
      <c r="E13" s="5"/>
      <c r="F13" s="5"/>
      <c r="G13" s="5"/>
      <c r="H13" s="5"/>
      <c r="I13" s="5"/>
      <c r="J13" s="5"/>
      <c r="K13" s="5"/>
      <c r="L13" s="5"/>
      <c r="M13" s="5"/>
      <c r="N13" s="5"/>
      <c r="O13" s="5"/>
      <c r="P13" s="5"/>
    </row>
    <row r="14" spans="1:16" ht="45.75" hidden="1" customHeight="1" x14ac:dyDescent="0.2">
      <c r="A14" s="223" t="s">
        <v>2040</v>
      </c>
      <c r="B14" s="406" t="s">
        <v>2041</v>
      </c>
      <c r="C14" s="407"/>
      <c r="D14" s="5"/>
      <c r="E14" s="5"/>
      <c r="F14" s="5"/>
      <c r="G14" s="5"/>
      <c r="H14" s="5"/>
      <c r="I14" s="5"/>
      <c r="J14" s="5"/>
      <c r="K14" s="5"/>
      <c r="L14" s="5"/>
      <c r="M14" s="5"/>
      <c r="N14" s="5"/>
      <c r="O14" s="5"/>
      <c r="P14" s="5"/>
    </row>
    <row r="15" spans="1:16" ht="45.75" hidden="1" customHeight="1" x14ac:dyDescent="0.2">
      <c r="A15" s="223" t="s">
        <v>2042</v>
      </c>
      <c r="B15" s="406" t="s">
        <v>2043</v>
      </c>
      <c r="C15" s="407"/>
      <c r="D15" s="5"/>
      <c r="E15" s="5"/>
      <c r="F15" s="5"/>
      <c r="G15" s="5"/>
      <c r="H15" s="5"/>
      <c r="I15" s="5"/>
      <c r="J15" s="5"/>
      <c r="K15" s="5"/>
      <c r="L15" s="5"/>
      <c r="M15" s="5"/>
      <c r="N15" s="5"/>
      <c r="O15" s="5"/>
      <c r="P15" s="5"/>
    </row>
    <row r="16" spans="1:16" ht="51" hidden="1" customHeight="1" x14ac:dyDescent="0.2">
      <c r="A16" s="223" t="s">
        <v>2044</v>
      </c>
      <c r="B16" s="406" t="s">
        <v>2045</v>
      </c>
      <c r="C16" s="407"/>
      <c r="D16" s="5"/>
      <c r="E16" s="5"/>
      <c r="F16" s="5"/>
      <c r="G16" s="5"/>
      <c r="H16" s="5"/>
      <c r="I16" s="5"/>
      <c r="J16" s="5"/>
      <c r="K16" s="5"/>
      <c r="L16" s="5"/>
      <c r="M16" s="5"/>
      <c r="N16" s="5"/>
      <c r="O16" s="5"/>
      <c r="P16" s="5"/>
    </row>
    <row r="17" spans="1:16" ht="27.75" hidden="1" customHeight="1" x14ac:dyDescent="0.2">
      <c r="A17" s="223" t="s">
        <v>2046</v>
      </c>
      <c r="B17" s="406" t="s">
        <v>2047</v>
      </c>
      <c r="C17" s="407"/>
      <c r="D17" s="5"/>
      <c r="E17" s="5"/>
      <c r="F17" s="5"/>
      <c r="G17" s="5"/>
      <c r="H17" s="5"/>
      <c r="I17" s="5"/>
      <c r="J17" s="5"/>
      <c r="K17" s="5"/>
      <c r="L17" s="5"/>
      <c r="M17" s="5"/>
      <c r="N17" s="5"/>
      <c r="O17" s="5"/>
      <c r="P17" s="5"/>
    </row>
    <row r="18" spans="1:16" ht="27.75" hidden="1" customHeight="1" x14ac:dyDescent="0.2">
      <c r="A18" s="223" t="s">
        <v>2048</v>
      </c>
      <c r="B18" s="406" t="s">
        <v>2049</v>
      </c>
      <c r="C18" s="407"/>
      <c r="D18" s="5"/>
      <c r="E18" s="5"/>
      <c r="F18" s="5"/>
      <c r="G18" s="5"/>
      <c r="H18" s="5"/>
      <c r="I18" s="5"/>
      <c r="J18" s="5"/>
      <c r="K18" s="5"/>
      <c r="L18" s="5"/>
      <c r="M18" s="5"/>
      <c r="N18" s="5"/>
      <c r="O18" s="5"/>
      <c r="P18" s="5"/>
    </row>
    <row r="19" spans="1:16" ht="45" hidden="1" customHeight="1" x14ac:dyDescent="0.2">
      <c r="A19" s="223" t="s">
        <v>2048</v>
      </c>
      <c r="B19" s="406" t="s">
        <v>2050</v>
      </c>
      <c r="C19" s="407"/>
      <c r="D19" s="5"/>
      <c r="E19" s="5"/>
      <c r="F19" s="5"/>
      <c r="G19" s="5"/>
      <c r="H19" s="5"/>
      <c r="I19" s="5"/>
      <c r="J19" s="5"/>
      <c r="K19" s="5"/>
      <c r="L19" s="5"/>
      <c r="M19" s="5"/>
      <c r="N19" s="5"/>
      <c r="O19" s="5"/>
      <c r="P19" s="5"/>
    </row>
    <row r="20" spans="1:16" ht="45" hidden="1" customHeight="1" x14ac:dyDescent="0.2">
      <c r="A20" s="223" t="s">
        <v>2051</v>
      </c>
      <c r="B20" s="406" t="s">
        <v>2052</v>
      </c>
      <c r="C20" s="407"/>
      <c r="D20" s="5"/>
      <c r="E20" s="5"/>
      <c r="F20" s="5"/>
      <c r="G20" s="5"/>
      <c r="H20" s="5"/>
      <c r="I20" s="5"/>
      <c r="J20" s="5"/>
      <c r="K20" s="5"/>
      <c r="L20" s="5"/>
      <c r="M20" s="5"/>
      <c r="N20" s="5"/>
      <c r="O20" s="5"/>
      <c r="P20" s="5"/>
    </row>
    <row r="21" spans="1:16" ht="30" hidden="1" customHeight="1" x14ac:dyDescent="0.2">
      <c r="A21" s="223" t="s">
        <v>2053</v>
      </c>
      <c r="B21" s="406" t="s">
        <v>2054</v>
      </c>
      <c r="C21" s="407"/>
      <c r="D21" s="5"/>
      <c r="E21" s="5"/>
      <c r="F21" s="5"/>
      <c r="G21" s="5"/>
      <c r="H21" s="5"/>
      <c r="I21" s="5"/>
      <c r="J21" s="5"/>
      <c r="K21" s="5"/>
      <c r="L21" s="5"/>
      <c r="M21" s="5"/>
      <c r="N21" s="5"/>
      <c r="O21" s="5"/>
      <c r="P21" s="5"/>
    </row>
    <row r="22" spans="1:16" ht="30" hidden="1" customHeight="1" x14ac:dyDescent="0.2">
      <c r="A22" s="223" t="s">
        <v>2055</v>
      </c>
      <c r="B22" s="406" t="s">
        <v>2056</v>
      </c>
      <c r="C22" s="407"/>
      <c r="D22" s="5"/>
      <c r="E22" s="5"/>
      <c r="F22" s="5"/>
      <c r="G22" s="5"/>
      <c r="H22" s="5"/>
      <c r="I22" s="5"/>
      <c r="J22" s="5"/>
      <c r="K22" s="5"/>
      <c r="L22" s="5"/>
      <c r="M22" s="5"/>
      <c r="N22" s="5"/>
      <c r="O22" s="5"/>
      <c r="P22" s="5"/>
    </row>
    <row r="23" spans="1:16" ht="30" hidden="1" customHeight="1" x14ac:dyDescent="0.2">
      <c r="A23" s="223" t="s">
        <v>2057</v>
      </c>
      <c r="B23" s="406" t="s">
        <v>2058</v>
      </c>
      <c r="C23" s="407"/>
      <c r="D23" s="5"/>
      <c r="E23" s="5"/>
      <c r="F23" s="5"/>
      <c r="G23" s="5"/>
      <c r="H23" s="5"/>
      <c r="I23" s="5"/>
      <c r="J23" s="5"/>
      <c r="K23" s="5"/>
      <c r="L23" s="5"/>
      <c r="M23" s="5"/>
      <c r="N23" s="5"/>
      <c r="O23" s="5"/>
      <c r="P23" s="5"/>
    </row>
    <row r="24" spans="1:16" ht="30" hidden="1" customHeight="1" x14ac:dyDescent="0.2">
      <c r="A24" s="223" t="s">
        <v>2059</v>
      </c>
      <c r="B24" s="406" t="s">
        <v>2060</v>
      </c>
      <c r="C24" s="407"/>
      <c r="D24" s="5"/>
      <c r="E24" s="5"/>
      <c r="F24" s="5"/>
      <c r="G24" s="5"/>
      <c r="H24" s="5"/>
      <c r="I24" s="5"/>
      <c r="J24" s="5"/>
      <c r="K24" s="5"/>
      <c r="L24" s="5"/>
      <c r="M24" s="5"/>
      <c r="N24" s="5"/>
      <c r="O24" s="5"/>
      <c r="P24" s="5"/>
    </row>
    <row r="25" spans="1:16" ht="30" hidden="1" customHeight="1" x14ac:dyDescent="0.2">
      <c r="A25" s="223" t="s">
        <v>2061</v>
      </c>
      <c r="B25" s="406" t="s">
        <v>2062</v>
      </c>
      <c r="C25" s="407"/>
      <c r="D25" s="5"/>
      <c r="E25" s="5"/>
      <c r="F25" s="5"/>
      <c r="G25" s="5"/>
      <c r="H25" s="5"/>
      <c r="I25" s="5"/>
      <c r="J25" s="5"/>
      <c r="K25" s="5"/>
      <c r="L25" s="5"/>
      <c r="M25" s="5"/>
      <c r="N25" s="5"/>
      <c r="O25" s="5"/>
      <c r="P25" s="5"/>
    </row>
    <row r="26" spans="1:16" ht="30" hidden="1" customHeight="1" x14ac:dyDescent="0.2">
      <c r="A26" s="223" t="s">
        <v>2063</v>
      </c>
      <c r="B26" s="406" t="s">
        <v>2064</v>
      </c>
      <c r="C26" s="407"/>
      <c r="D26" s="5"/>
      <c r="E26" s="5"/>
      <c r="F26" s="5"/>
      <c r="G26" s="5"/>
      <c r="H26" s="5"/>
      <c r="I26" s="5"/>
      <c r="J26" s="5"/>
      <c r="K26" s="5"/>
      <c r="L26" s="5"/>
      <c r="M26" s="5"/>
      <c r="N26" s="5"/>
      <c r="O26" s="5"/>
      <c r="P26" s="5"/>
    </row>
    <row r="27" spans="1:16" ht="70.5" hidden="1" customHeight="1" x14ac:dyDescent="0.2">
      <c r="A27" s="223" t="s">
        <v>2065</v>
      </c>
      <c r="B27" s="406" t="s">
        <v>2066</v>
      </c>
      <c r="C27" s="407"/>
      <c r="D27" s="5"/>
      <c r="E27" s="5"/>
      <c r="F27" s="5"/>
      <c r="G27" s="5"/>
      <c r="H27" s="5"/>
      <c r="I27" s="5"/>
      <c r="J27" s="5"/>
      <c r="K27" s="5"/>
      <c r="L27" s="5"/>
      <c r="M27" s="5"/>
      <c r="N27" s="5"/>
      <c r="O27" s="5"/>
      <c r="P27" s="5"/>
    </row>
    <row r="28" spans="1:16" ht="48" hidden="1" customHeight="1" x14ac:dyDescent="0.2">
      <c r="A28" s="223" t="s">
        <v>2067</v>
      </c>
      <c r="B28" s="406" t="s">
        <v>2068</v>
      </c>
      <c r="C28" s="407"/>
      <c r="D28" s="5"/>
      <c r="E28" s="5"/>
      <c r="F28" s="5"/>
      <c r="G28" s="5"/>
      <c r="H28" s="5"/>
      <c r="I28" s="5"/>
      <c r="J28" s="5"/>
      <c r="K28" s="5"/>
      <c r="L28" s="5"/>
      <c r="M28" s="5"/>
      <c r="N28" s="5"/>
      <c r="O28" s="5"/>
      <c r="P28" s="5"/>
    </row>
    <row r="29" spans="1:16" ht="100.5" hidden="1" customHeight="1" x14ac:dyDescent="0.2">
      <c r="A29" s="223" t="s">
        <v>2069</v>
      </c>
      <c r="B29" s="406" t="s">
        <v>2070</v>
      </c>
      <c r="C29" s="407"/>
      <c r="D29" s="5"/>
      <c r="E29" s="5"/>
      <c r="F29" s="5"/>
      <c r="G29" s="5"/>
      <c r="H29" s="5"/>
      <c r="I29" s="5"/>
      <c r="J29" s="5"/>
      <c r="K29" s="5"/>
      <c r="L29" s="5"/>
      <c r="M29" s="5"/>
      <c r="N29" s="5"/>
      <c r="O29" s="5"/>
      <c r="P29" s="5"/>
    </row>
    <row r="30" spans="1:16" ht="45" hidden="1" customHeight="1" x14ac:dyDescent="0.2">
      <c r="A30" s="223" t="s">
        <v>2071</v>
      </c>
      <c r="B30" s="406" t="s">
        <v>2072</v>
      </c>
      <c r="C30" s="407"/>
      <c r="D30" s="5"/>
      <c r="E30" s="5"/>
      <c r="F30" s="5"/>
      <c r="G30" s="5"/>
      <c r="H30" s="5"/>
      <c r="I30" s="5"/>
      <c r="J30" s="5"/>
      <c r="K30" s="5"/>
      <c r="L30" s="5"/>
      <c r="M30" s="5"/>
      <c r="N30" s="5"/>
      <c r="O30" s="5"/>
      <c r="P30" s="5"/>
    </row>
    <row r="31" spans="1:16" ht="45" hidden="1" customHeight="1" x14ac:dyDescent="0.2">
      <c r="A31" s="223" t="s">
        <v>2073</v>
      </c>
      <c r="B31" s="406" t="s">
        <v>2074</v>
      </c>
      <c r="C31" s="407"/>
      <c r="D31" s="5"/>
      <c r="E31" s="5"/>
      <c r="F31" s="5"/>
      <c r="G31" s="5"/>
      <c r="H31" s="5"/>
      <c r="I31" s="5"/>
      <c r="J31" s="5"/>
      <c r="K31" s="5"/>
      <c r="L31" s="5"/>
      <c r="M31" s="5"/>
      <c r="N31" s="5"/>
      <c r="O31" s="5"/>
      <c r="P31" s="5"/>
    </row>
    <row r="32" spans="1:16" ht="45" hidden="1" customHeight="1" x14ac:dyDescent="0.2">
      <c r="A32" s="223" t="s">
        <v>2075</v>
      </c>
      <c r="B32" s="406" t="s">
        <v>2076</v>
      </c>
      <c r="C32" s="407"/>
      <c r="D32" s="5"/>
      <c r="E32" s="5"/>
      <c r="F32" s="5"/>
      <c r="G32" s="5"/>
      <c r="H32" s="5"/>
      <c r="I32" s="5"/>
      <c r="J32" s="5"/>
      <c r="K32" s="5"/>
      <c r="L32" s="5"/>
      <c r="M32" s="5"/>
      <c r="N32" s="5"/>
      <c r="O32" s="5"/>
      <c r="P32" s="5"/>
    </row>
    <row r="33" spans="1:16" ht="72" hidden="1" customHeight="1" x14ac:dyDescent="0.2">
      <c r="A33" s="223" t="s">
        <v>2077</v>
      </c>
      <c r="B33" s="406" t="s">
        <v>2078</v>
      </c>
      <c r="C33" s="407"/>
      <c r="D33" s="5"/>
      <c r="E33" s="5"/>
      <c r="F33" s="5"/>
      <c r="G33" s="5"/>
      <c r="H33" s="5"/>
      <c r="I33" s="5"/>
      <c r="J33" s="5"/>
      <c r="K33" s="5"/>
      <c r="L33" s="5"/>
      <c r="M33" s="5"/>
      <c r="N33" s="5"/>
      <c r="O33" s="5"/>
      <c r="P33" s="5"/>
    </row>
    <row r="34" spans="1:16" ht="79.5" hidden="1" customHeight="1" x14ac:dyDescent="0.2">
      <c r="A34" s="223" t="s">
        <v>2079</v>
      </c>
      <c r="B34" s="406" t="s">
        <v>2080</v>
      </c>
      <c r="C34" s="407"/>
      <c r="D34" s="5"/>
      <c r="E34" s="5"/>
      <c r="F34" s="5"/>
      <c r="G34" s="5"/>
      <c r="H34" s="5"/>
      <c r="I34" s="5"/>
      <c r="J34" s="5"/>
      <c r="K34" s="5"/>
      <c r="L34" s="5"/>
      <c r="M34" s="5"/>
      <c r="N34" s="5"/>
      <c r="O34" s="5"/>
      <c r="P34" s="5"/>
    </row>
    <row r="35" spans="1:16" ht="70.5" hidden="1" customHeight="1" x14ac:dyDescent="0.2">
      <c r="A35" s="223" t="s">
        <v>2081</v>
      </c>
      <c r="B35" s="406" t="s">
        <v>2082</v>
      </c>
      <c r="C35" s="407"/>
      <c r="D35" s="5"/>
      <c r="E35" s="5"/>
      <c r="F35" s="5"/>
      <c r="G35" s="5"/>
      <c r="H35" s="5"/>
      <c r="I35" s="5"/>
      <c r="J35" s="5"/>
      <c r="K35" s="5"/>
      <c r="L35" s="5"/>
      <c r="M35" s="5"/>
      <c r="N35" s="5"/>
      <c r="O35" s="5"/>
      <c r="P35" s="5"/>
    </row>
    <row r="36" spans="1:16" ht="45.75" hidden="1" customHeight="1" x14ac:dyDescent="0.2">
      <c r="A36" s="223" t="s">
        <v>2083</v>
      </c>
      <c r="B36" s="406" t="s">
        <v>2084</v>
      </c>
      <c r="C36" s="407"/>
      <c r="D36" s="5"/>
      <c r="E36" s="5"/>
      <c r="F36" s="5"/>
      <c r="G36" s="5"/>
      <c r="H36" s="5"/>
      <c r="I36" s="5"/>
      <c r="J36" s="5"/>
      <c r="K36" s="5"/>
      <c r="L36" s="5"/>
      <c r="M36" s="5"/>
      <c r="N36" s="5"/>
      <c r="O36" s="5"/>
      <c r="P36" s="5"/>
    </row>
    <row r="37" spans="1:16" ht="54.75" hidden="1" customHeight="1" x14ac:dyDescent="0.2">
      <c r="A37" s="223" t="s">
        <v>2085</v>
      </c>
      <c r="B37" s="406" t="s">
        <v>2086</v>
      </c>
      <c r="C37" s="407"/>
      <c r="D37" s="5"/>
      <c r="E37" s="5"/>
      <c r="F37" s="5"/>
      <c r="G37" s="5"/>
      <c r="H37" s="5"/>
      <c r="I37" s="5"/>
      <c r="J37" s="5"/>
      <c r="K37" s="5"/>
      <c r="L37" s="5"/>
      <c r="M37" s="5"/>
      <c r="N37" s="5"/>
      <c r="O37" s="5"/>
      <c r="P37" s="5"/>
    </row>
    <row r="38" spans="1:16" ht="37.5" hidden="1" customHeight="1" x14ac:dyDescent="0.2">
      <c r="A38" s="223" t="s">
        <v>2087</v>
      </c>
      <c r="B38" s="406" t="s">
        <v>2088</v>
      </c>
      <c r="C38" s="407"/>
      <c r="D38" s="5"/>
      <c r="E38" s="5"/>
      <c r="F38" s="5"/>
      <c r="G38" s="5"/>
      <c r="H38" s="5"/>
      <c r="I38" s="5"/>
      <c r="J38" s="5"/>
      <c r="K38" s="5"/>
      <c r="L38" s="5"/>
      <c r="M38" s="5"/>
      <c r="N38" s="5"/>
      <c r="O38" s="5"/>
      <c r="P38" s="5"/>
    </row>
    <row r="39" spans="1:16" ht="61.5" hidden="1" customHeight="1" x14ac:dyDescent="0.2">
      <c r="A39" s="223" t="s">
        <v>2089</v>
      </c>
      <c r="B39" s="406" t="s">
        <v>2090</v>
      </c>
      <c r="C39" s="407"/>
      <c r="D39" s="5"/>
      <c r="E39" s="5"/>
      <c r="F39" s="5"/>
      <c r="G39" s="5"/>
      <c r="H39" s="5"/>
      <c r="I39" s="5"/>
      <c r="J39" s="5"/>
      <c r="K39" s="5"/>
      <c r="L39" s="5"/>
      <c r="M39" s="5"/>
      <c r="N39" s="5"/>
      <c r="O39" s="5"/>
      <c r="P39" s="5"/>
    </row>
    <row r="40" spans="1:16" ht="53.25" hidden="1" customHeight="1" x14ac:dyDescent="0.2">
      <c r="A40" s="223" t="s">
        <v>2091</v>
      </c>
      <c r="B40" s="406" t="s">
        <v>2092</v>
      </c>
      <c r="C40" s="407"/>
      <c r="D40" s="5"/>
      <c r="E40" s="5"/>
      <c r="F40" s="5"/>
      <c r="G40" s="5"/>
      <c r="H40" s="5"/>
      <c r="I40" s="5"/>
      <c r="J40" s="5"/>
      <c r="K40" s="5"/>
      <c r="L40" s="5"/>
      <c r="M40" s="5"/>
      <c r="N40" s="5"/>
      <c r="O40" s="5"/>
      <c r="P40" s="5"/>
    </row>
    <row r="41" spans="1:16" ht="73.5" hidden="1" customHeight="1" x14ac:dyDescent="0.2">
      <c r="A41" s="223" t="s">
        <v>2093</v>
      </c>
      <c r="B41" s="406" t="s">
        <v>2094</v>
      </c>
      <c r="C41" s="407"/>
      <c r="D41" s="5"/>
      <c r="E41" s="5"/>
      <c r="F41" s="5"/>
      <c r="G41" s="5"/>
      <c r="H41" s="5"/>
      <c r="I41" s="5"/>
      <c r="J41" s="5"/>
      <c r="K41" s="5"/>
      <c r="L41" s="5"/>
      <c r="M41" s="5"/>
      <c r="N41" s="5"/>
      <c r="O41" s="5"/>
      <c r="P41" s="5"/>
    </row>
    <row r="42" spans="1:16" ht="57.75" hidden="1" customHeight="1" x14ac:dyDescent="0.2">
      <c r="A42" s="223" t="s">
        <v>2095</v>
      </c>
      <c r="B42" s="406" t="s">
        <v>2096</v>
      </c>
      <c r="C42" s="407"/>
      <c r="D42" s="5"/>
      <c r="E42" s="5"/>
      <c r="F42" s="5"/>
      <c r="G42" s="5"/>
      <c r="H42" s="5"/>
      <c r="I42" s="5"/>
      <c r="J42" s="5"/>
      <c r="K42" s="5"/>
      <c r="L42" s="5"/>
      <c r="M42" s="5"/>
      <c r="N42" s="5"/>
      <c r="O42" s="5"/>
      <c r="P42" s="5"/>
    </row>
    <row r="43" spans="1:16" ht="84" hidden="1" customHeight="1" x14ac:dyDescent="0.2">
      <c r="A43" s="223" t="s">
        <v>2097</v>
      </c>
      <c r="B43" s="406" t="s">
        <v>2098</v>
      </c>
      <c r="C43" s="407"/>
      <c r="D43" s="5"/>
      <c r="E43" s="5"/>
      <c r="F43" s="5"/>
      <c r="G43" s="5"/>
      <c r="H43" s="5"/>
      <c r="I43" s="5"/>
      <c r="J43" s="5"/>
      <c r="K43" s="5"/>
      <c r="L43" s="5"/>
      <c r="M43" s="5"/>
      <c r="N43" s="5"/>
      <c r="O43" s="5"/>
      <c r="P43" s="5"/>
    </row>
    <row r="44" spans="1:16" ht="48" hidden="1" customHeight="1" x14ac:dyDescent="0.2">
      <c r="A44" s="223" t="s">
        <v>2099</v>
      </c>
      <c r="B44" s="406" t="s">
        <v>2100</v>
      </c>
      <c r="C44" s="407"/>
      <c r="D44" s="5"/>
      <c r="E44" s="5"/>
      <c r="F44" s="5"/>
      <c r="G44" s="5"/>
      <c r="H44" s="5"/>
      <c r="I44" s="5"/>
      <c r="J44" s="5"/>
      <c r="K44" s="5"/>
      <c r="L44" s="5"/>
      <c r="M44" s="5"/>
      <c r="N44" s="5"/>
      <c r="O44" s="5"/>
      <c r="P44" s="5"/>
    </row>
    <row r="45" spans="1:16" ht="57" hidden="1" customHeight="1" x14ac:dyDescent="0.2">
      <c r="A45" s="223" t="s">
        <v>2101</v>
      </c>
      <c r="B45" s="406" t="s">
        <v>2102</v>
      </c>
      <c r="C45" s="407"/>
      <c r="D45" s="5"/>
      <c r="E45" s="5"/>
      <c r="F45" s="5"/>
      <c r="G45" s="5"/>
      <c r="H45" s="5"/>
      <c r="I45" s="5"/>
      <c r="J45" s="5"/>
      <c r="K45" s="5"/>
      <c r="L45" s="5"/>
      <c r="M45" s="5"/>
      <c r="N45" s="5"/>
      <c r="O45" s="5"/>
      <c r="P45" s="5"/>
    </row>
    <row r="46" spans="1:16" ht="73.5" hidden="1" customHeight="1" x14ac:dyDescent="0.2">
      <c r="A46" s="223" t="s">
        <v>2103</v>
      </c>
      <c r="B46" s="411" t="s">
        <v>2104</v>
      </c>
      <c r="C46" s="407"/>
      <c r="D46" s="5"/>
      <c r="E46" s="5"/>
      <c r="F46" s="5"/>
      <c r="G46" s="5"/>
      <c r="H46" s="5"/>
      <c r="I46" s="5"/>
      <c r="J46" s="5"/>
      <c r="K46" s="5"/>
      <c r="L46" s="5"/>
      <c r="M46" s="5"/>
      <c r="N46" s="5"/>
      <c r="O46" s="5"/>
      <c r="P46" s="5"/>
    </row>
    <row r="47" spans="1:16" ht="66" hidden="1" customHeight="1" x14ac:dyDescent="0.2">
      <c r="A47" s="39" t="s">
        <v>2105</v>
      </c>
      <c r="B47" s="412" t="s">
        <v>2106</v>
      </c>
      <c r="C47" s="412"/>
      <c r="D47" s="5"/>
      <c r="E47" s="5"/>
      <c r="F47" s="5"/>
      <c r="G47" s="5"/>
      <c r="H47" s="5"/>
      <c r="I47" s="5"/>
      <c r="J47" s="5"/>
      <c r="K47" s="5"/>
      <c r="L47" s="5"/>
      <c r="M47" s="5"/>
      <c r="N47" s="5"/>
      <c r="O47" s="5"/>
      <c r="P47" s="5"/>
    </row>
    <row r="48" spans="1:16" ht="123.75" customHeight="1" x14ac:dyDescent="0.2">
      <c r="A48" s="202" t="s">
        <v>2107</v>
      </c>
      <c r="B48" s="410" t="s">
        <v>2108</v>
      </c>
      <c r="C48" s="409"/>
      <c r="D48" s="5"/>
      <c r="E48" s="5"/>
      <c r="F48" s="5"/>
      <c r="G48" s="5"/>
      <c r="H48" s="5"/>
      <c r="I48" s="5"/>
      <c r="J48" s="5"/>
      <c r="K48" s="5"/>
      <c r="L48" s="5"/>
      <c r="M48" s="5"/>
      <c r="N48" s="5"/>
      <c r="O48" s="5"/>
      <c r="P48" s="5"/>
    </row>
    <row r="49" spans="1:16" ht="34.5" customHeight="1" x14ac:dyDescent="0.2">
      <c r="A49" s="202" t="s">
        <v>2109</v>
      </c>
      <c r="B49" s="408" t="s">
        <v>2110</v>
      </c>
      <c r="C49" s="409"/>
      <c r="D49" s="5"/>
      <c r="E49" s="5"/>
      <c r="F49" s="5"/>
      <c r="G49" s="5"/>
      <c r="H49" s="5"/>
      <c r="I49" s="5"/>
      <c r="J49" s="5"/>
      <c r="K49" s="5"/>
      <c r="L49" s="5"/>
      <c r="M49" s="5"/>
      <c r="N49" s="5"/>
      <c r="O49" s="5"/>
      <c r="P49" s="5"/>
    </row>
    <row r="50" spans="1:16" ht="34.5" customHeight="1" x14ac:dyDescent="0.2">
      <c r="A50" s="202" t="s">
        <v>2111</v>
      </c>
      <c r="B50" s="408" t="s">
        <v>2112</v>
      </c>
      <c r="C50" s="409"/>
      <c r="D50" s="5"/>
      <c r="E50" s="5"/>
      <c r="F50" s="5"/>
      <c r="G50" s="5"/>
      <c r="H50" s="5"/>
      <c r="I50" s="5"/>
      <c r="J50" s="5"/>
      <c r="K50" s="5"/>
      <c r="L50" s="5"/>
      <c r="M50" s="5"/>
      <c r="N50" s="5"/>
      <c r="O50" s="5"/>
      <c r="P50" s="5"/>
    </row>
    <row r="51" spans="1:16" ht="31.5" customHeight="1" x14ac:dyDescent="0.2">
      <c r="A51" s="224" t="s">
        <v>2113</v>
      </c>
      <c r="B51" s="406" t="s">
        <v>2114</v>
      </c>
      <c r="C51" s="407"/>
      <c r="D51" s="5"/>
      <c r="E51" s="5"/>
      <c r="F51" s="5"/>
      <c r="G51" s="5"/>
      <c r="H51" s="5"/>
      <c r="I51" s="5"/>
      <c r="J51" s="5"/>
      <c r="K51" s="5"/>
      <c r="L51" s="5"/>
      <c r="M51" s="5"/>
      <c r="N51" s="5"/>
      <c r="O51" s="5"/>
      <c r="P51" s="5"/>
    </row>
    <row r="52" spans="1:16" ht="31.5" customHeight="1" x14ac:dyDescent="0.2">
      <c r="A52" s="224" t="s">
        <v>2115</v>
      </c>
      <c r="B52" s="406" t="s">
        <v>2116</v>
      </c>
      <c r="C52" s="407"/>
      <c r="D52" s="5"/>
      <c r="E52" s="5"/>
      <c r="F52" s="5"/>
      <c r="G52" s="5"/>
      <c r="H52" s="5"/>
      <c r="I52" s="5"/>
      <c r="J52" s="5"/>
      <c r="K52" s="5"/>
      <c r="L52" s="5"/>
      <c r="M52" s="5"/>
      <c r="N52" s="5"/>
      <c r="O52" s="5"/>
      <c r="P52" s="5"/>
    </row>
    <row r="53" spans="1:16" ht="31.5" customHeight="1" x14ac:dyDescent="0.2">
      <c r="A53" s="224" t="s">
        <v>2117</v>
      </c>
      <c r="B53" s="413" t="s">
        <v>2118</v>
      </c>
      <c r="C53" s="414"/>
      <c r="D53" s="5"/>
      <c r="E53" s="5"/>
      <c r="F53" s="5"/>
      <c r="G53" s="5"/>
      <c r="H53" s="5"/>
      <c r="I53" s="5"/>
      <c r="J53" s="5"/>
      <c r="K53" s="5"/>
      <c r="L53" s="5"/>
      <c r="M53" s="5"/>
      <c r="N53" s="5"/>
      <c r="O53" s="5"/>
      <c r="P53" s="5"/>
    </row>
    <row r="54" spans="1:16" ht="31.5" customHeight="1" x14ac:dyDescent="0.2">
      <c r="A54" s="224" t="s">
        <v>2119</v>
      </c>
      <c r="B54" s="413" t="s">
        <v>2120</v>
      </c>
      <c r="C54" s="414"/>
      <c r="D54" s="5"/>
      <c r="E54" s="5"/>
      <c r="F54" s="5"/>
      <c r="G54" s="5"/>
      <c r="H54" s="5"/>
      <c r="I54" s="5"/>
      <c r="J54" s="5"/>
      <c r="K54" s="5"/>
      <c r="L54" s="5"/>
      <c r="M54" s="5"/>
      <c r="N54" s="5"/>
      <c r="O54" s="5"/>
      <c r="P54" s="5"/>
    </row>
    <row r="55" spans="1:16" ht="54.6" customHeight="1" x14ac:dyDescent="0.2">
      <c r="A55" s="224" t="s">
        <v>2121</v>
      </c>
      <c r="B55" s="413" t="s">
        <v>2122</v>
      </c>
      <c r="C55" s="414"/>
      <c r="D55" s="5"/>
      <c r="E55" s="5"/>
      <c r="F55" s="5"/>
      <c r="G55" s="5"/>
      <c r="H55" s="5"/>
      <c r="I55" s="5"/>
      <c r="J55" s="5"/>
      <c r="K55" s="5"/>
      <c r="L55" s="5"/>
      <c r="M55" s="5"/>
      <c r="N55" s="5"/>
      <c r="O55" s="5"/>
      <c r="P55" s="5"/>
    </row>
    <row r="56" spans="1:16" ht="54.6" customHeight="1" x14ac:dyDescent="0.2">
      <c r="A56" s="224" t="s">
        <v>2123</v>
      </c>
      <c r="B56" s="413" t="s">
        <v>2124</v>
      </c>
      <c r="C56" s="414"/>
      <c r="D56" s="5"/>
      <c r="E56" s="5"/>
      <c r="F56" s="5"/>
      <c r="G56" s="5"/>
      <c r="H56" s="5"/>
      <c r="I56" s="5"/>
      <c r="J56" s="5"/>
      <c r="K56" s="5"/>
      <c r="L56" s="5"/>
      <c r="M56" s="5"/>
      <c r="N56" s="5"/>
      <c r="O56" s="5"/>
      <c r="P56" s="5"/>
    </row>
    <row r="57" spans="1:16" ht="54" customHeight="1" x14ac:dyDescent="0.2">
      <c r="A57" s="224" t="s">
        <v>2125</v>
      </c>
      <c r="B57" s="413" t="s">
        <v>2126</v>
      </c>
      <c r="C57" s="414"/>
      <c r="D57" s="5"/>
      <c r="E57" s="5"/>
      <c r="F57" s="5"/>
      <c r="G57" s="5"/>
      <c r="H57" s="5"/>
      <c r="I57" s="5"/>
      <c r="J57" s="5"/>
      <c r="K57" s="5"/>
      <c r="L57" s="5"/>
      <c r="M57" s="5"/>
      <c r="N57" s="5"/>
      <c r="O57" s="5"/>
      <c r="P57" s="5"/>
    </row>
    <row r="58" spans="1:16" ht="31.15" customHeight="1" x14ac:dyDescent="0.2">
      <c r="A58" s="270" t="s">
        <v>2127</v>
      </c>
      <c r="B58" s="404" t="s">
        <v>2128</v>
      </c>
      <c r="C58" s="405"/>
      <c r="D58" s="5"/>
      <c r="E58" s="5"/>
      <c r="F58" s="5"/>
      <c r="G58" s="5"/>
      <c r="H58" s="5"/>
      <c r="I58" s="5"/>
      <c r="J58" s="5"/>
      <c r="K58" s="5"/>
      <c r="L58" s="5"/>
      <c r="M58" s="5"/>
      <c r="N58" s="5"/>
      <c r="O58" s="5"/>
      <c r="P58" s="5"/>
    </row>
    <row r="59" spans="1:16" ht="46.5" customHeight="1" x14ac:dyDescent="0.2">
      <c r="A59" s="302" t="s">
        <v>2129</v>
      </c>
      <c r="B59" s="419" t="s">
        <v>2130</v>
      </c>
      <c r="C59" s="420"/>
      <c r="D59" s="298"/>
      <c r="E59" s="5"/>
      <c r="F59" s="5"/>
      <c r="G59" s="5"/>
      <c r="H59" s="5"/>
      <c r="I59" s="5"/>
      <c r="J59" s="5"/>
      <c r="K59" s="5"/>
      <c r="L59" s="5"/>
      <c r="M59" s="5"/>
      <c r="N59" s="5"/>
      <c r="O59" s="5"/>
      <c r="P59" s="5"/>
    </row>
    <row r="60" spans="1:16" ht="39" customHeight="1" x14ac:dyDescent="0.2">
      <c r="A60" s="329" t="s">
        <v>2131</v>
      </c>
      <c r="B60" s="419" t="s">
        <v>2132</v>
      </c>
      <c r="C60" s="420"/>
      <c r="D60" s="328"/>
      <c r="E60" s="327"/>
      <c r="F60" s="327"/>
      <c r="G60" s="327"/>
      <c r="H60" s="327"/>
      <c r="I60" s="327"/>
      <c r="J60" s="327"/>
      <c r="K60" s="327"/>
      <c r="L60" s="327"/>
      <c r="M60" s="327"/>
      <c r="N60" s="327"/>
      <c r="O60" s="327"/>
      <c r="P60" s="327"/>
    </row>
    <row r="61" spans="1:16" ht="39" customHeight="1" x14ac:dyDescent="0.2">
      <c r="A61" s="329" t="s">
        <v>2133</v>
      </c>
      <c r="B61" s="419" t="s">
        <v>2134</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1970</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2" t="s">
        <v>1972</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36887</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40" t="s">
        <v>1976</v>
      </c>
      <c r="F7" s="374" t="s">
        <v>1977</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40"/>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1981</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1983</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1984</v>
      </c>
      <c r="G12" s="365"/>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40"/>
      <c r="F13" s="337" t="s">
        <v>1988</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1977</v>
      </c>
      <c r="B17" s="344" t="str">
        <f>'PR-RAS'!B6</f>
        <v>PRIHODI POSLOVANJA (šifre 61+62+63+64+65+66+67+68)</v>
      </c>
      <c r="C17" s="345"/>
      <c r="D17" s="345"/>
      <c r="E17" s="345"/>
      <c r="F17" s="346"/>
      <c r="G17" s="28" t="str">
        <f>'PR-RAS'!C6</f>
        <v>6</v>
      </c>
      <c r="H17" s="275">
        <f>'PR-RAS'!D6</f>
        <v>875052.71999999986</v>
      </c>
      <c r="I17" s="275">
        <f>'PR-RAS'!E6</f>
        <v>1237835.3799999999</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763727.69</v>
      </c>
      <c r="I18" s="275">
        <f>'PR-RAS'!E152</f>
        <v>1013917.87</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100253.98000000011</v>
      </c>
      <c r="I20" s="275">
        <f>'PR-RAS'!E650</f>
        <v>268298.38000000012</v>
      </c>
      <c r="J20" s="5"/>
      <c r="K20" s="5"/>
      <c r="L20" s="5"/>
      <c r="M20" s="5"/>
      <c r="N20" s="5"/>
      <c r="O20" s="5"/>
      <c r="P20" s="5"/>
      <c r="Q20" s="5"/>
      <c r="R20" s="5"/>
      <c r="S20" s="5"/>
      <c r="T20" s="5"/>
      <c r="U20" s="5"/>
      <c r="V20" s="5"/>
      <c r="W20" s="5"/>
    </row>
    <row r="21" spans="1:23" ht="29.25" customHeight="1" x14ac:dyDescent="0.2">
      <c r="A21" s="200" t="s">
        <v>1989</v>
      </c>
      <c r="B21" s="341" t="s">
        <v>8</v>
      </c>
      <c r="C21" s="342"/>
      <c r="D21" s="342"/>
      <c r="E21" s="342"/>
      <c r="F21" s="343"/>
      <c r="G21" s="201" t="s">
        <v>9</v>
      </c>
      <c r="H21" s="265" t="s">
        <v>1990</v>
      </c>
      <c r="I21" s="266" t="s">
        <v>1991</v>
      </c>
      <c r="J21" s="5"/>
      <c r="K21" s="5"/>
      <c r="L21" s="5"/>
      <c r="M21" s="5"/>
      <c r="N21" s="5"/>
      <c r="O21" s="5"/>
      <c r="P21" s="5"/>
      <c r="Q21" s="5"/>
      <c r="R21" s="5"/>
      <c r="S21" s="5"/>
      <c r="T21" s="5"/>
      <c r="U21" s="5"/>
      <c r="V21" s="5"/>
      <c r="W21" s="5"/>
    </row>
    <row r="22" spans="1:23" ht="12.75" customHeight="1" x14ac:dyDescent="0.2">
      <c r="A22" s="361" t="s">
        <v>1980</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1992</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41" t="s">
        <v>8</v>
      </c>
      <c r="C32" s="342"/>
      <c r="D32" s="342"/>
      <c r="E32" s="342"/>
      <c r="F32" s="343"/>
      <c r="G32" s="201" t="s">
        <v>9</v>
      </c>
      <c r="H32" s="265" t="s">
        <v>1993</v>
      </c>
      <c r="I32" s="266" t="s">
        <v>1994</v>
      </c>
      <c r="J32" s="5"/>
      <c r="K32" s="5"/>
      <c r="L32" s="5"/>
      <c r="M32" s="5"/>
      <c r="N32" s="5"/>
      <c r="O32" s="5"/>
      <c r="P32" s="5"/>
      <c r="Q32" s="5"/>
      <c r="R32" s="5"/>
      <c r="S32" s="5"/>
      <c r="T32" s="5"/>
      <c r="U32" s="5"/>
      <c r="V32" s="5"/>
      <c r="W32" s="5"/>
    </row>
    <row r="33" spans="1:23" ht="12.75" customHeight="1" x14ac:dyDescent="0.2">
      <c r="A33" s="361" t="s">
        <v>1982</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1" t="s">
        <v>8</v>
      </c>
      <c r="C37" s="342"/>
      <c r="D37" s="342"/>
      <c r="E37" s="342"/>
      <c r="F37" s="343"/>
      <c r="G37" s="201" t="s">
        <v>9</v>
      </c>
      <c r="H37" s="265" t="s">
        <v>1990</v>
      </c>
      <c r="I37" s="266" t="s">
        <v>1951</v>
      </c>
      <c r="J37" s="5"/>
      <c r="K37" s="5"/>
      <c r="L37" s="5"/>
      <c r="M37" s="5"/>
      <c r="N37" s="5"/>
      <c r="O37" s="5"/>
      <c r="P37" s="5"/>
      <c r="Q37" s="5"/>
      <c r="R37" s="5"/>
      <c r="S37" s="5"/>
      <c r="T37" s="5"/>
      <c r="U37" s="5"/>
      <c r="V37" s="5"/>
      <c r="W37" s="5"/>
    </row>
    <row r="38" spans="1:23" ht="12.75" customHeight="1" x14ac:dyDescent="0.2">
      <c r="A38" s="361" t="s">
        <v>1983</v>
      </c>
      <c r="B38" s="344" t="str">
        <f>OBVEZE!B5</f>
        <v>Stanje obveza 1. siječnja (=stanju obveza iz Izvještaja o obvezama na 31. prosinca prethodne godine)</v>
      </c>
      <c r="C38" s="345"/>
      <c r="D38" s="345"/>
      <c r="E38" s="345"/>
      <c r="F38" s="346"/>
      <c r="G38" s="126" t="str">
        <f>OBVEZE!C5</f>
        <v>V001</v>
      </c>
      <c r="H38" s="275">
        <f>OBVEZE!D5</f>
        <v>788520.47</v>
      </c>
      <c r="I38" s="275" t="s">
        <v>1995</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1995</v>
      </c>
      <c r="I39" s="275">
        <f>OBVEZE!D44</f>
        <v>810438.25999999978</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1995</v>
      </c>
      <c r="I40" s="275">
        <f>OBVEZE!D45</f>
        <v>4944.74</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1995</v>
      </c>
      <c r="I41" s="276">
        <f>OBVEZE!D104</f>
        <v>805493.52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1996</v>
      </c>
      <c r="F44" s="356"/>
      <c r="G44" s="229"/>
      <c r="H44" s="357" t="s">
        <v>1997</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58" zoomScaleNormal="100" workbookViewId="0">
      <selection activeCell="E304" sqref="E30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875052.71999999986</v>
      </c>
      <c r="E6" s="60">
        <f>E7+E43+E49+E82+E106+E125+E134+E140</f>
        <v>1237835.3799999999</v>
      </c>
      <c r="F6" s="45">
        <f t="shared" ref="F6:F132" si="0">IF(D6&lt;&gt;0,IF(E6/D6&gt;=100,"&gt;&gt;100",E6/D6*100),"-")</f>
        <v>141.45837750210069</v>
      </c>
    </row>
    <row r="7" spans="1:24" ht="12.75" customHeight="1" x14ac:dyDescent="0.2">
      <c r="A7" s="63">
        <v>61</v>
      </c>
      <c r="B7" s="220" t="s">
        <v>17</v>
      </c>
      <c r="C7" s="247" t="s">
        <v>18</v>
      </c>
      <c r="D7" s="60">
        <f>D8+D17+D23+D29+D36+D39</f>
        <v>222320.41</v>
      </c>
      <c r="E7" s="60">
        <f>E8+E17+E23+E29+E36+E39</f>
        <v>385830.24</v>
      </c>
      <c r="F7" s="45">
        <f t="shared" si="0"/>
        <v>173.54692715796989</v>
      </c>
    </row>
    <row r="8" spans="1:24" ht="12.75" customHeight="1" x14ac:dyDescent="0.2">
      <c r="A8" s="63">
        <v>611</v>
      </c>
      <c r="B8" s="220" t="s">
        <v>19</v>
      </c>
      <c r="C8" s="247" t="s">
        <v>20</v>
      </c>
      <c r="D8" s="60">
        <f>SUM(D9:D14)-D15-D16</f>
        <v>214782.54</v>
      </c>
      <c r="E8" s="60">
        <f>SUM(E9:E14)-E15-E16</f>
        <v>379661.8</v>
      </c>
      <c r="F8" s="45">
        <f t="shared" si="0"/>
        <v>176.76567192100435</v>
      </c>
    </row>
    <row r="9" spans="1:24" ht="12.75" customHeight="1" x14ac:dyDescent="0.2">
      <c r="A9" s="63">
        <v>6111</v>
      </c>
      <c r="B9" s="65" t="s">
        <v>21</v>
      </c>
      <c r="C9" s="247" t="s">
        <v>22</v>
      </c>
      <c r="D9" s="194">
        <v>214782.54</v>
      </c>
      <c r="E9" s="194">
        <v>379661.8</v>
      </c>
      <c r="F9" s="45">
        <f t="shared" si="0"/>
        <v>176.76567192100435</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7537.87</v>
      </c>
      <c r="E23" s="60">
        <f t="shared" si="2"/>
        <v>6168.44</v>
      </c>
      <c r="F23" s="45">
        <f t="shared" si="0"/>
        <v>81.832666257178744</v>
      </c>
    </row>
    <row r="24" spans="1:6" ht="12.75" customHeight="1" x14ac:dyDescent="0.2">
      <c r="A24" s="63">
        <v>6131</v>
      </c>
      <c r="B24" s="65" t="s">
        <v>51</v>
      </c>
      <c r="C24" s="247" t="s">
        <v>52</v>
      </c>
      <c r="D24" s="194">
        <v>0</v>
      </c>
      <c r="E24" s="194">
        <v>485.46</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7537.87</v>
      </c>
      <c r="E27" s="194">
        <v>5682.98</v>
      </c>
      <c r="F27" s="45">
        <f t="shared" si="0"/>
        <v>75.392385382077421</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506370.57999999996</v>
      </c>
      <c r="E49" s="60">
        <f>E50+E53+E58+E61+E64+E68+E71+E74+E77</f>
        <v>737292.5</v>
      </c>
      <c r="F49" s="45">
        <f t="shared" si="0"/>
        <v>145.60334449130124</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148113.28</v>
      </c>
      <c r="E58" s="60">
        <f t="shared" si="9"/>
        <v>295926.21000000002</v>
      </c>
      <c r="F58" s="45">
        <f t="shared" si="0"/>
        <v>199.79721602276314</v>
      </c>
    </row>
    <row r="59" spans="1:6" ht="24" x14ac:dyDescent="0.2">
      <c r="A59" s="63">
        <v>6331</v>
      </c>
      <c r="B59" s="65" t="s">
        <v>121</v>
      </c>
      <c r="C59" s="247" t="s">
        <v>122</v>
      </c>
      <c r="D59" s="194">
        <v>88913.279999999999</v>
      </c>
      <c r="E59" s="194">
        <v>226553.85</v>
      </c>
      <c r="F59" s="45">
        <f t="shared" si="0"/>
        <v>254.80316326200091</v>
      </c>
    </row>
    <row r="60" spans="1:6" ht="24" x14ac:dyDescent="0.2">
      <c r="A60" s="63">
        <v>6332</v>
      </c>
      <c r="B60" s="65" t="s">
        <v>123</v>
      </c>
      <c r="C60" s="247" t="s">
        <v>124</v>
      </c>
      <c r="D60" s="194">
        <v>59200</v>
      </c>
      <c r="E60" s="194">
        <v>69372.36</v>
      </c>
      <c r="F60" s="45">
        <f t="shared" si="0"/>
        <v>117.18304054054055</v>
      </c>
    </row>
    <row r="61" spans="1:6" ht="12.75" customHeight="1" x14ac:dyDescent="0.2">
      <c r="A61" s="63">
        <v>634</v>
      </c>
      <c r="B61" s="65" t="s">
        <v>125</v>
      </c>
      <c r="C61" s="247" t="s">
        <v>126</v>
      </c>
      <c r="D61" s="60">
        <f t="shared" ref="D61:E61" si="10">SUM(D62:D63)</f>
        <v>6900.3</v>
      </c>
      <c r="E61" s="60">
        <f t="shared" si="10"/>
        <v>0</v>
      </c>
      <c r="F61" s="45">
        <f t="shared" si="0"/>
        <v>0</v>
      </c>
    </row>
    <row r="62" spans="1:6" ht="12.75" customHeight="1" x14ac:dyDescent="0.2">
      <c r="A62" s="63">
        <v>6341</v>
      </c>
      <c r="B62" s="65" t="s">
        <v>127</v>
      </c>
      <c r="C62" s="247" t="s">
        <v>128</v>
      </c>
      <c r="D62" s="194">
        <v>6900.3</v>
      </c>
      <c r="E62" s="194">
        <v>0</v>
      </c>
      <c r="F62" s="45">
        <f t="shared" si="0"/>
        <v>0</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233242.08</v>
      </c>
      <c r="E64" s="60">
        <f>SUM(E65:E67)</f>
        <v>247480.32000000001</v>
      </c>
      <c r="F64" s="45">
        <f t="shared" si="0"/>
        <v>106.10449023606718</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233242.08</v>
      </c>
      <c r="E67" s="192">
        <v>247480.32000000001</v>
      </c>
      <c r="F67" s="71">
        <f t="shared" si="0"/>
        <v>106.10449023606718</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118114.92</v>
      </c>
      <c r="E74" s="60">
        <f t="shared" si="13"/>
        <v>193885.97</v>
      </c>
      <c r="F74" s="45">
        <f t="shared" si="0"/>
        <v>164.15027838989351</v>
      </c>
    </row>
    <row r="75" spans="1:6" ht="12.75" customHeight="1" x14ac:dyDescent="0.2">
      <c r="A75" s="63" t="s">
        <v>153</v>
      </c>
      <c r="B75" s="65" t="s">
        <v>154</v>
      </c>
      <c r="C75" s="247" t="s">
        <v>153</v>
      </c>
      <c r="D75" s="194">
        <v>118114.92</v>
      </c>
      <c r="E75" s="194">
        <v>133138.32</v>
      </c>
      <c r="F75" s="45">
        <f t="shared" si="0"/>
        <v>112.71930760313771</v>
      </c>
    </row>
    <row r="76" spans="1:6" ht="12.75" customHeight="1" x14ac:dyDescent="0.2">
      <c r="A76" s="63" t="s">
        <v>155</v>
      </c>
      <c r="B76" s="65" t="s">
        <v>156</v>
      </c>
      <c r="C76" s="247" t="s">
        <v>155</v>
      </c>
      <c r="D76" s="194">
        <v>0</v>
      </c>
      <c r="E76" s="194">
        <v>60747.65</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7085.59</v>
      </c>
      <c r="E82" s="60">
        <f t="shared" si="15"/>
        <v>7246.01</v>
      </c>
      <c r="F82" s="45">
        <f t="shared" si="0"/>
        <v>102.26403164732929</v>
      </c>
    </row>
    <row r="83" spans="1:6" ht="12.75" customHeight="1" x14ac:dyDescent="0.2">
      <c r="A83" s="63">
        <v>641</v>
      </c>
      <c r="B83" s="64" t="s">
        <v>169</v>
      </c>
      <c r="C83" s="247" t="s">
        <v>170</v>
      </c>
      <c r="D83" s="60">
        <f t="shared" ref="D83:E83" si="16">SUM(D84:D90)</f>
        <v>9.77</v>
      </c>
      <c r="E83" s="60">
        <f t="shared" si="16"/>
        <v>302.26</v>
      </c>
      <c r="F83" s="45">
        <f t="shared" si="0"/>
        <v>3093.7563971340842</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9.77</v>
      </c>
      <c r="E85" s="194">
        <v>302.26</v>
      </c>
      <c r="F85" s="45">
        <f t="shared" si="0"/>
        <v>3093.7563971340842</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7075.82</v>
      </c>
      <c r="E91" s="60">
        <f t="shared" si="17"/>
        <v>6943.75</v>
      </c>
      <c r="F91" s="45">
        <f t="shared" si="0"/>
        <v>98.133502548114564</v>
      </c>
    </row>
    <row r="92" spans="1:6" ht="12.75" customHeight="1" x14ac:dyDescent="0.2">
      <c r="A92" s="63">
        <v>6421</v>
      </c>
      <c r="B92" s="64" t="s">
        <v>187</v>
      </c>
      <c r="C92" s="247" t="s">
        <v>188</v>
      </c>
      <c r="D92" s="194">
        <v>284.10000000000002</v>
      </c>
      <c r="E92" s="194">
        <v>376.35</v>
      </c>
      <c r="F92" s="45">
        <f t="shared" si="0"/>
        <v>132.47096092925025</v>
      </c>
    </row>
    <row r="93" spans="1:6" ht="12.75" customHeight="1" x14ac:dyDescent="0.2">
      <c r="A93" s="63">
        <v>6422</v>
      </c>
      <c r="B93" s="64" t="s">
        <v>189</v>
      </c>
      <c r="C93" s="247" t="s">
        <v>190</v>
      </c>
      <c r="D93" s="194">
        <v>6389.13</v>
      </c>
      <c r="E93" s="194">
        <v>6379.33</v>
      </c>
      <c r="F93" s="45">
        <f t="shared" si="0"/>
        <v>99.846614484288153</v>
      </c>
    </row>
    <row r="94" spans="1:6" ht="12.75" customHeight="1" x14ac:dyDescent="0.2">
      <c r="A94" s="63">
        <v>6423</v>
      </c>
      <c r="B94" s="64" t="s">
        <v>191</v>
      </c>
      <c r="C94" s="247" t="s">
        <v>192</v>
      </c>
      <c r="D94" s="194">
        <v>0.44</v>
      </c>
      <c r="E94" s="194">
        <v>0.28000000000000003</v>
      </c>
      <c r="F94" s="45">
        <f t="shared" si="0"/>
        <v>63.636363636363647</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402.15</v>
      </c>
      <c r="E97" s="194">
        <v>187.79</v>
      </c>
      <c r="F97" s="45">
        <f t="shared" si="0"/>
        <v>46.696506278751713</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136240.09999999998</v>
      </c>
      <c r="E106" s="336">
        <f>E107+E112+E120+E124</f>
        <v>104929.45000000001</v>
      </c>
      <c r="F106" s="71">
        <f t="shared" si="0"/>
        <v>77.018036539902738</v>
      </c>
    </row>
    <row r="107" spans="1:6" ht="12.75" customHeight="1" x14ac:dyDescent="0.2">
      <c r="A107" s="63">
        <v>651</v>
      </c>
      <c r="B107" s="64" t="s">
        <v>217</v>
      </c>
      <c r="C107" s="247" t="s">
        <v>218</v>
      </c>
      <c r="D107" s="60">
        <f t="shared" ref="D107:E107" si="19">SUM(D108:D111)</f>
        <v>8445.2099999999991</v>
      </c>
      <c r="E107" s="60">
        <f t="shared" si="19"/>
        <v>8445.2099999999991</v>
      </c>
      <c r="F107" s="45">
        <f t="shared" si="0"/>
        <v>100</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8445.2099999999991</v>
      </c>
      <c r="E109" s="194">
        <v>8445.2099999999991</v>
      </c>
      <c r="F109" s="45">
        <f t="shared" si="0"/>
        <v>100</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115620.37</v>
      </c>
      <c r="E112" s="60">
        <f t="shared" si="20"/>
        <v>95229.92</v>
      </c>
      <c r="F112" s="45">
        <f t="shared" si="0"/>
        <v>82.364310025992822</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26109.19</v>
      </c>
      <c r="E115" s="194">
        <v>1316.25</v>
      </c>
      <c r="F115" s="45">
        <f t="shared" si="0"/>
        <v>5.0413283598610299</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89511.18</v>
      </c>
      <c r="E117" s="194">
        <v>93913.67</v>
      </c>
      <c r="F117" s="45">
        <f t="shared" si="0"/>
        <v>104.91836885627026</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12174.52</v>
      </c>
      <c r="E120" s="60">
        <f t="shared" si="21"/>
        <v>1254.32</v>
      </c>
      <c r="F120" s="45">
        <f t="shared" si="0"/>
        <v>10.302829187516222</v>
      </c>
    </row>
    <row r="121" spans="1:6" ht="12.75" customHeight="1" x14ac:dyDescent="0.2">
      <c r="A121" s="63">
        <v>6531</v>
      </c>
      <c r="B121" s="64" t="s">
        <v>245</v>
      </c>
      <c r="C121" s="247" t="s">
        <v>246</v>
      </c>
      <c r="D121" s="194">
        <v>254.28</v>
      </c>
      <c r="E121" s="194">
        <v>0</v>
      </c>
      <c r="F121" s="45">
        <f t="shared" si="0"/>
        <v>0</v>
      </c>
    </row>
    <row r="122" spans="1:6" ht="12.75" customHeight="1" x14ac:dyDescent="0.2">
      <c r="A122" s="63">
        <v>6532</v>
      </c>
      <c r="B122" s="64" t="s">
        <v>247</v>
      </c>
      <c r="C122" s="247" t="s">
        <v>248</v>
      </c>
      <c r="D122" s="194">
        <v>11920.24</v>
      </c>
      <c r="E122" s="194">
        <v>1254.32</v>
      </c>
      <c r="F122" s="45">
        <f t="shared" si="0"/>
        <v>10.522606927377302</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1136.7</v>
      </c>
      <c r="E125" s="60">
        <f t="shared" si="22"/>
        <v>789.04</v>
      </c>
      <c r="F125" s="45">
        <f t="shared" si="0"/>
        <v>69.414973167942279</v>
      </c>
    </row>
    <row r="126" spans="1:6" ht="12.75" customHeight="1" x14ac:dyDescent="0.2">
      <c r="A126" s="63">
        <v>661</v>
      </c>
      <c r="B126" s="65" t="s">
        <v>255</v>
      </c>
      <c r="C126" s="247" t="s">
        <v>256</v>
      </c>
      <c r="D126" s="60">
        <f t="shared" ref="D126:E126" si="23">SUM(D127:D128)</f>
        <v>1136.7</v>
      </c>
      <c r="E126" s="60">
        <f t="shared" si="23"/>
        <v>789.04</v>
      </c>
      <c r="F126" s="45">
        <f t="shared" si="0"/>
        <v>69.414973167942279</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1136.7</v>
      </c>
      <c r="E128" s="194">
        <v>789.04</v>
      </c>
      <c r="F128" s="45">
        <f t="shared" si="0"/>
        <v>69.414973167942279</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1899.34</v>
      </c>
      <c r="E140" s="60">
        <f t="shared" si="28"/>
        <v>1748.14</v>
      </c>
      <c r="F140" s="45">
        <f t="shared" si="26"/>
        <v>92.039339981256646</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1899.34</v>
      </c>
      <c r="E151" s="194">
        <v>1748.14</v>
      </c>
      <c r="F151" s="45">
        <f t="shared" si="26"/>
        <v>92.039339981256646</v>
      </c>
    </row>
    <row r="152" spans="1:6" ht="12.75" customHeight="1" x14ac:dyDescent="0.2">
      <c r="A152" s="63">
        <v>3</v>
      </c>
      <c r="B152" s="64" t="s">
        <v>307</v>
      </c>
      <c r="C152" s="247" t="s">
        <v>13</v>
      </c>
      <c r="D152" s="60">
        <f>D153+D164+D202+D221+D230+D262+D273</f>
        <v>763727.69</v>
      </c>
      <c r="E152" s="60">
        <f>E153+E164+E202+E221+E230+E262+E273</f>
        <v>1013917.87</v>
      </c>
      <c r="F152" s="45">
        <f t="shared" si="26"/>
        <v>132.7590819706956</v>
      </c>
    </row>
    <row r="153" spans="1:6" ht="12.75" customHeight="1" x14ac:dyDescent="0.2">
      <c r="A153" s="63">
        <v>31</v>
      </c>
      <c r="B153" s="64" t="s">
        <v>308</v>
      </c>
      <c r="C153" s="247" t="s">
        <v>309</v>
      </c>
      <c r="D153" s="60">
        <f t="shared" ref="D153:E153" si="30">D154+D159+D160</f>
        <v>390635.61</v>
      </c>
      <c r="E153" s="60">
        <f t="shared" si="30"/>
        <v>570363.92000000004</v>
      </c>
      <c r="F153" s="45">
        <f t="shared" si="26"/>
        <v>146.00919767657641</v>
      </c>
    </row>
    <row r="154" spans="1:6" ht="12.75" customHeight="1" x14ac:dyDescent="0.2">
      <c r="A154" s="63">
        <v>311</v>
      </c>
      <c r="B154" s="64" t="s">
        <v>310</v>
      </c>
      <c r="C154" s="247" t="s">
        <v>311</v>
      </c>
      <c r="D154" s="60">
        <f t="shared" ref="D154:E154" si="31">SUM(D155:D158)</f>
        <v>315046.8</v>
      </c>
      <c r="E154" s="60">
        <f t="shared" si="31"/>
        <v>459308.37</v>
      </c>
      <c r="F154" s="45">
        <f t="shared" si="26"/>
        <v>145.79052064645634</v>
      </c>
    </row>
    <row r="155" spans="1:6" ht="12.75" customHeight="1" x14ac:dyDescent="0.2">
      <c r="A155" s="63">
        <v>3111</v>
      </c>
      <c r="B155" s="64" t="s">
        <v>312</v>
      </c>
      <c r="C155" s="247" t="s">
        <v>313</v>
      </c>
      <c r="D155" s="194">
        <v>315046.8</v>
      </c>
      <c r="E155" s="194">
        <v>459308.37</v>
      </c>
      <c r="F155" s="45">
        <f t="shared" si="26"/>
        <v>145.79052064645634</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34792.18</v>
      </c>
      <c r="E159" s="194">
        <v>46245.9</v>
      </c>
      <c r="F159" s="45">
        <f t="shared" si="26"/>
        <v>132.92038613274593</v>
      </c>
    </row>
    <row r="160" spans="1:6" ht="12.75" customHeight="1" x14ac:dyDescent="0.2">
      <c r="A160" s="63">
        <v>313</v>
      </c>
      <c r="B160" s="65" t="s">
        <v>322</v>
      </c>
      <c r="C160" s="247" t="s">
        <v>323</v>
      </c>
      <c r="D160" s="60">
        <f t="shared" ref="D160:E160" si="32">SUM(D161:D163)</f>
        <v>40796.629999999997</v>
      </c>
      <c r="E160" s="60">
        <f t="shared" si="32"/>
        <v>64809.65</v>
      </c>
      <c r="F160" s="45">
        <f t="shared" si="26"/>
        <v>158.8603029220796</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40796.629999999997</v>
      </c>
      <c r="E162" s="194">
        <v>64809.65</v>
      </c>
      <c r="F162" s="45">
        <f t="shared" si="26"/>
        <v>158.8603029220796</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283586.57999999996</v>
      </c>
      <c r="E164" s="60">
        <f>E165+E170+E178+E188+E189+E194</f>
        <v>301605.68</v>
      </c>
      <c r="F164" s="45">
        <f t="shared" si="26"/>
        <v>106.35400307024403</v>
      </c>
    </row>
    <row r="165" spans="1:6" ht="12.75" customHeight="1" x14ac:dyDescent="0.2">
      <c r="A165" s="63">
        <v>321</v>
      </c>
      <c r="B165" s="64" t="s">
        <v>332</v>
      </c>
      <c r="C165" s="247" t="s">
        <v>333</v>
      </c>
      <c r="D165" s="60">
        <f t="shared" ref="D165:E165" si="33">SUM(D166:D169)</f>
        <v>14468.019999999999</v>
      </c>
      <c r="E165" s="60">
        <f t="shared" si="33"/>
        <v>22042.219999999998</v>
      </c>
      <c r="F165" s="45">
        <f t="shared" si="26"/>
        <v>152.35132381625129</v>
      </c>
    </row>
    <row r="166" spans="1:6" ht="12.75" customHeight="1" x14ac:dyDescent="0.2">
      <c r="A166" s="63">
        <v>3211</v>
      </c>
      <c r="B166" s="64" t="s">
        <v>334</v>
      </c>
      <c r="C166" s="247" t="s">
        <v>335</v>
      </c>
      <c r="D166" s="194">
        <v>5663.03</v>
      </c>
      <c r="E166" s="194">
        <v>4054.55</v>
      </c>
      <c r="F166" s="45">
        <f t="shared" si="26"/>
        <v>71.596830671919449</v>
      </c>
    </row>
    <row r="167" spans="1:6" ht="12.75" customHeight="1" x14ac:dyDescent="0.2">
      <c r="A167" s="63">
        <v>3212</v>
      </c>
      <c r="B167" s="64" t="s">
        <v>336</v>
      </c>
      <c r="C167" s="247" t="s">
        <v>337</v>
      </c>
      <c r="D167" s="194">
        <v>6834.86</v>
      </c>
      <c r="E167" s="194">
        <v>14975.32</v>
      </c>
      <c r="F167" s="45">
        <f t="shared" si="26"/>
        <v>219.10207378058951</v>
      </c>
    </row>
    <row r="168" spans="1:6" ht="12.75" customHeight="1" x14ac:dyDescent="0.2">
      <c r="A168" s="63">
        <v>3213</v>
      </c>
      <c r="B168" s="64" t="s">
        <v>338</v>
      </c>
      <c r="C168" s="247" t="s">
        <v>339</v>
      </c>
      <c r="D168" s="194">
        <v>1210.05</v>
      </c>
      <c r="E168" s="194">
        <v>1912</v>
      </c>
      <c r="F168" s="45">
        <f t="shared" si="26"/>
        <v>158.00999958679392</v>
      </c>
    </row>
    <row r="169" spans="1:6" ht="12.75" customHeight="1" x14ac:dyDescent="0.2">
      <c r="A169" s="63">
        <v>3214</v>
      </c>
      <c r="B169" s="64" t="s">
        <v>340</v>
      </c>
      <c r="C169" s="247" t="s">
        <v>341</v>
      </c>
      <c r="D169" s="194">
        <v>760.08</v>
      </c>
      <c r="E169" s="194">
        <v>1100.3499999999999</v>
      </c>
      <c r="F169" s="45">
        <f t="shared" si="26"/>
        <v>144.76765603620669</v>
      </c>
    </row>
    <row r="170" spans="1:6" ht="12.75" customHeight="1" x14ac:dyDescent="0.2">
      <c r="A170" s="63">
        <v>322</v>
      </c>
      <c r="B170" s="64" t="s">
        <v>342</v>
      </c>
      <c r="C170" s="247" t="s">
        <v>343</v>
      </c>
      <c r="D170" s="60">
        <f t="shared" ref="D170:E170" si="34">SUM(D171:D177)</f>
        <v>39773.780000000006</v>
      </c>
      <c r="E170" s="60">
        <f t="shared" si="34"/>
        <v>62664.54</v>
      </c>
      <c r="F170" s="45">
        <f t="shared" si="26"/>
        <v>157.55238752766269</v>
      </c>
    </row>
    <row r="171" spans="1:6" ht="12.75" customHeight="1" x14ac:dyDescent="0.2">
      <c r="A171" s="63">
        <v>3221</v>
      </c>
      <c r="B171" s="64" t="s">
        <v>344</v>
      </c>
      <c r="C171" s="247" t="s">
        <v>345</v>
      </c>
      <c r="D171" s="194">
        <v>12900.67</v>
      </c>
      <c r="E171" s="194">
        <v>16503.05</v>
      </c>
      <c r="F171" s="45">
        <f t="shared" si="26"/>
        <v>127.92397604155443</v>
      </c>
    </row>
    <row r="172" spans="1:6" ht="12.75" customHeight="1" x14ac:dyDescent="0.2">
      <c r="A172" s="63">
        <v>3222</v>
      </c>
      <c r="B172" s="64" t="s">
        <v>346</v>
      </c>
      <c r="C172" s="247" t="s">
        <v>347</v>
      </c>
      <c r="D172" s="194">
        <v>16448.810000000001</v>
      </c>
      <c r="E172" s="194">
        <v>36244.800000000003</v>
      </c>
      <c r="F172" s="45">
        <f t="shared" si="26"/>
        <v>220.34907084463859</v>
      </c>
    </row>
    <row r="173" spans="1:6" ht="12.75" customHeight="1" x14ac:dyDescent="0.2">
      <c r="A173" s="63">
        <v>3223</v>
      </c>
      <c r="B173" s="65" t="s">
        <v>348</v>
      </c>
      <c r="C173" s="247" t="s">
        <v>349</v>
      </c>
      <c r="D173" s="194">
        <v>9595.65</v>
      </c>
      <c r="E173" s="194">
        <v>9844.24</v>
      </c>
      <c r="F173" s="45">
        <f t="shared" si="26"/>
        <v>102.59065305633281</v>
      </c>
    </row>
    <row r="174" spans="1:6" ht="12.75" customHeight="1" x14ac:dyDescent="0.2">
      <c r="A174" s="63">
        <v>3224</v>
      </c>
      <c r="B174" s="65" t="s">
        <v>350</v>
      </c>
      <c r="C174" s="247" t="s">
        <v>351</v>
      </c>
      <c r="D174" s="194">
        <v>0</v>
      </c>
      <c r="E174" s="194">
        <v>0</v>
      </c>
      <c r="F174" s="45" t="str">
        <f t="shared" si="26"/>
        <v>-</v>
      </c>
    </row>
    <row r="175" spans="1:6" ht="12.75" customHeight="1" x14ac:dyDescent="0.2">
      <c r="A175" s="63">
        <v>3225</v>
      </c>
      <c r="B175" s="65" t="s">
        <v>352</v>
      </c>
      <c r="C175" s="247" t="s">
        <v>353</v>
      </c>
      <c r="D175" s="194">
        <v>573.91999999999996</v>
      </c>
      <c r="E175" s="194">
        <v>72.45</v>
      </c>
      <c r="F175" s="45">
        <f t="shared" si="26"/>
        <v>12.623710621689435</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254.73</v>
      </c>
      <c r="E177" s="194">
        <v>0</v>
      </c>
      <c r="F177" s="45">
        <f t="shared" si="26"/>
        <v>0</v>
      </c>
    </row>
    <row r="178" spans="1:6" ht="12.75" customHeight="1" x14ac:dyDescent="0.2">
      <c r="A178" s="63">
        <v>323</v>
      </c>
      <c r="B178" s="65" t="s">
        <v>358</v>
      </c>
      <c r="C178" s="247" t="s">
        <v>359</v>
      </c>
      <c r="D178" s="60">
        <f t="shared" ref="D178:E178" si="35">SUM(D179:D187)</f>
        <v>169788.80999999997</v>
      </c>
      <c r="E178" s="60">
        <f t="shared" si="35"/>
        <v>180578.97</v>
      </c>
      <c r="F178" s="45">
        <f t="shared" si="26"/>
        <v>106.35504777965052</v>
      </c>
    </row>
    <row r="179" spans="1:6" ht="12.75" customHeight="1" x14ac:dyDescent="0.2">
      <c r="A179" s="63">
        <v>3231</v>
      </c>
      <c r="B179" s="65" t="s">
        <v>360</v>
      </c>
      <c r="C179" s="247" t="s">
        <v>361</v>
      </c>
      <c r="D179" s="194">
        <v>2950.1</v>
      </c>
      <c r="E179" s="194">
        <v>3188.19</v>
      </c>
      <c r="F179" s="45">
        <f t="shared" si="26"/>
        <v>108.07057387885158</v>
      </c>
    </row>
    <row r="180" spans="1:6" ht="12.75" customHeight="1" x14ac:dyDescent="0.2">
      <c r="A180" s="63">
        <v>3232</v>
      </c>
      <c r="B180" s="65" t="s">
        <v>362</v>
      </c>
      <c r="C180" s="247" t="s">
        <v>363</v>
      </c>
      <c r="D180" s="194">
        <v>30091.11</v>
      </c>
      <c r="E180" s="194">
        <v>12518.98</v>
      </c>
      <c r="F180" s="45">
        <f t="shared" si="26"/>
        <v>41.603583251000046</v>
      </c>
    </row>
    <row r="181" spans="1:6" ht="12.75" customHeight="1" x14ac:dyDescent="0.2">
      <c r="A181" s="63">
        <v>3233</v>
      </c>
      <c r="B181" s="65" t="s">
        <v>364</v>
      </c>
      <c r="C181" s="247" t="s">
        <v>365</v>
      </c>
      <c r="D181" s="194">
        <v>1620.4</v>
      </c>
      <c r="E181" s="194">
        <v>7065.1</v>
      </c>
      <c r="F181" s="45">
        <f t="shared" si="26"/>
        <v>436.00962725253021</v>
      </c>
    </row>
    <row r="182" spans="1:6" ht="12.75" customHeight="1" x14ac:dyDescent="0.2">
      <c r="A182" s="63">
        <v>3234</v>
      </c>
      <c r="B182" s="65" t="s">
        <v>366</v>
      </c>
      <c r="C182" s="247" t="s">
        <v>367</v>
      </c>
      <c r="D182" s="194">
        <v>70672.149999999994</v>
      </c>
      <c r="E182" s="194">
        <v>86731.6</v>
      </c>
      <c r="F182" s="45">
        <f t="shared" si="26"/>
        <v>122.72387354849118</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3168.68</v>
      </c>
      <c r="E184" s="194">
        <v>4704.01</v>
      </c>
      <c r="F184" s="45">
        <f t="shared" si="26"/>
        <v>148.45329916558316</v>
      </c>
    </row>
    <row r="185" spans="1:6" ht="12.75" customHeight="1" x14ac:dyDescent="0.2">
      <c r="A185" s="63">
        <v>3237</v>
      </c>
      <c r="B185" s="64" t="s">
        <v>372</v>
      </c>
      <c r="C185" s="247" t="s">
        <v>373</v>
      </c>
      <c r="D185" s="194">
        <v>50973.760000000002</v>
      </c>
      <c r="E185" s="194">
        <v>54553.91</v>
      </c>
      <c r="F185" s="45">
        <f t="shared" si="26"/>
        <v>107.02351562843316</v>
      </c>
    </row>
    <row r="186" spans="1:6" ht="12.75" customHeight="1" x14ac:dyDescent="0.2">
      <c r="A186" s="63">
        <v>3238</v>
      </c>
      <c r="B186" s="64" t="s">
        <v>374</v>
      </c>
      <c r="C186" s="247" t="s">
        <v>375</v>
      </c>
      <c r="D186" s="194">
        <v>7223.36</v>
      </c>
      <c r="E186" s="194">
        <v>7498</v>
      </c>
      <c r="F186" s="45">
        <f t="shared" si="26"/>
        <v>103.8021087139503</v>
      </c>
    </row>
    <row r="187" spans="1:6" ht="12.75" customHeight="1" x14ac:dyDescent="0.2">
      <c r="A187" s="63">
        <v>3239</v>
      </c>
      <c r="B187" s="64" t="s">
        <v>376</v>
      </c>
      <c r="C187" s="247" t="s">
        <v>377</v>
      </c>
      <c r="D187" s="194">
        <v>3089.25</v>
      </c>
      <c r="E187" s="194">
        <v>4319.18</v>
      </c>
      <c r="F187" s="45">
        <f t="shared" si="26"/>
        <v>139.81322327425752</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59555.969999999994</v>
      </c>
      <c r="E194" s="60">
        <f t="shared" si="36"/>
        <v>36319.949999999997</v>
      </c>
      <c r="F194" s="45">
        <f t="shared" si="26"/>
        <v>60.984566282775688</v>
      </c>
    </row>
    <row r="195" spans="1:6" ht="12.75" customHeight="1" x14ac:dyDescent="0.2">
      <c r="A195" s="63">
        <v>3291</v>
      </c>
      <c r="B195" s="183" t="s">
        <v>392</v>
      </c>
      <c r="C195" s="247" t="s">
        <v>393</v>
      </c>
      <c r="D195" s="194">
        <v>9047.7999999999993</v>
      </c>
      <c r="E195" s="194">
        <v>918.22</v>
      </c>
      <c r="F195" s="45">
        <f t="shared" si="26"/>
        <v>10.148544397533103</v>
      </c>
    </row>
    <row r="196" spans="1:6" ht="12.75" customHeight="1" x14ac:dyDescent="0.2">
      <c r="A196" s="63">
        <v>3292</v>
      </c>
      <c r="B196" s="64" t="s">
        <v>394</v>
      </c>
      <c r="C196" s="247" t="s">
        <v>395</v>
      </c>
      <c r="D196" s="194">
        <v>2322.6</v>
      </c>
      <c r="E196" s="194">
        <v>2712.88</v>
      </c>
      <c r="F196" s="45">
        <f t="shared" si="26"/>
        <v>116.80358219237064</v>
      </c>
    </row>
    <row r="197" spans="1:6" ht="12.75" customHeight="1" x14ac:dyDescent="0.2">
      <c r="A197" s="63">
        <v>3293</v>
      </c>
      <c r="B197" s="64" t="s">
        <v>396</v>
      </c>
      <c r="C197" s="247" t="s">
        <v>397</v>
      </c>
      <c r="D197" s="194">
        <v>5003.04</v>
      </c>
      <c r="E197" s="194">
        <v>3603.08</v>
      </c>
      <c r="F197" s="45">
        <f t="shared" si="26"/>
        <v>72.017813169592884</v>
      </c>
    </row>
    <row r="198" spans="1:6" ht="12.75" customHeight="1" x14ac:dyDescent="0.2">
      <c r="A198" s="63">
        <v>3294</v>
      </c>
      <c r="B198" s="64" t="s">
        <v>398</v>
      </c>
      <c r="C198" s="247" t="s">
        <v>399</v>
      </c>
      <c r="D198" s="194">
        <v>730</v>
      </c>
      <c r="E198" s="194">
        <v>803</v>
      </c>
      <c r="F198" s="45">
        <f t="shared" si="26"/>
        <v>110.00000000000001</v>
      </c>
    </row>
    <row r="199" spans="1:6" ht="12.75" customHeight="1" x14ac:dyDescent="0.2">
      <c r="A199" s="63">
        <v>3295</v>
      </c>
      <c r="B199" s="64" t="s">
        <v>400</v>
      </c>
      <c r="C199" s="247" t="s">
        <v>401</v>
      </c>
      <c r="D199" s="194">
        <v>719.51</v>
      </c>
      <c r="E199" s="194">
        <v>561.73</v>
      </c>
      <c r="F199" s="45">
        <f t="shared" si="26"/>
        <v>78.071187335825769</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41733.019999999997</v>
      </c>
      <c r="E201" s="194">
        <v>27721.040000000001</v>
      </c>
      <c r="F201" s="45">
        <f t="shared" si="26"/>
        <v>66.424715968314786</v>
      </c>
    </row>
    <row r="202" spans="1:6" ht="12.75" customHeight="1" x14ac:dyDescent="0.2">
      <c r="A202" s="63">
        <v>34</v>
      </c>
      <c r="B202" s="183" t="s">
        <v>406</v>
      </c>
      <c r="C202" s="247" t="s">
        <v>407</v>
      </c>
      <c r="D202" s="60">
        <f t="shared" ref="D202:E202" si="37">D203+D208+D216</f>
        <v>4983.17</v>
      </c>
      <c r="E202" s="60">
        <f t="shared" si="37"/>
        <v>8239.2000000000007</v>
      </c>
      <c r="F202" s="45">
        <f t="shared" si="26"/>
        <v>165.34053624500069</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1881.1799999999998</v>
      </c>
      <c r="E208" s="60">
        <f t="shared" si="39"/>
        <v>5918.02</v>
      </c>
      <c r="F208" s="45">
        <f t="shared" si="26"/>
        <v>314.59084191837047</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1054.5</v>
      </c>
      <c r="E210" s="194">
        <v>1903.26</v>
      </c>
      <c r="F210" s="45">
        <f t="shared" si="26"/>
        <v>180.48933143669984</v>
      </c>
    </row>
    <row r="211" spans="1:6" ht="24" x14ac:dyDescent="0.2">
      <c r="A211" s="63">
        <v>3423</v>
      </c>
      <c r="B211" s="183" t="s">
        <v>424</v>
      </c>
      <c r="C211" s="247" t="s">
        <v>425</v>
      </c>
      <c r="D211" s="194">
        <v>826.68</v>
      </c>
      <c r="E211" s="194">
        <v>4014.76</v>
      </c>
      <c r="F211" s="45">
        <f t="shared" si="26"/>
        <v>485.64861857066825</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3101.99</v>
      </c>
      <c r="E216" s="60">
        <f t="shared" si="40"/>
        <v>2321.1799999999998</v>
      </c>
      <c r="F216" s="45">
        <f t="shared" si="26"/>
        <v>74.828738970789715</v>
      </c>
    </row>
    <row r="217" spans="1:6" ht="12.75" customHeight="1" x14ac:dyDescent="0.2">
      <c r="A217" s="63">
        <v>3431</v>
      </c>
      <c r="B217" s="182" t="s">
        <v>436</v>
      </c>
      <c r="C217" s="247" t="s">
        <v>437</v>
      </c>
      <c r="D217" s="194">
        <v>1847.06</v>
      </c>
      <c r="E217" s="194">
        <v>2321.1799999999998</v>
      </c>
      <c r="F217" s="45">
        <f t="shared" si="26"/>
        <v>125.66890084783384</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1254.93</v>
      </c>
      <c r="E220" s="194">
        <v>0</v>
      </c>
      <c r="F220" s="45">
        <f t="shared" si="26"/>
        <v>0</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8665.24</v>
      </c>
      <c r="E230" s="60">
        <f>E231+E234+E237+E242+E246+E250+E254+E257</f>
        <v>3314.94</v>
      </c>
      <c r="F230" s="45">
        <f t="shared" ref="F230:F245" si="44">IF(D230&lt;&gt;0,IF(E230/D230&gt;=100,"&gt;&gt;100",E230/D230*100),"-")</f>
        <v>38.255605153463726</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3188.99</v>
      </c>
      <c r="E237" s="60">
        <f t="shared" si="47"/>
        <v>3314.94</v>
      </c>
      <c r="F237" s="45">
        <f t="shared" si="44"/>
        <v>103.94952633906034</v>
      </c>
    </row>
    <row r="238" spans="1:6" ht="12" x14ac:dyDescent="0.2">
      <c r="A238" s="63">
        <v>3631</v>
      </c>
      <c r="B238" s="65" t="s">
        <v>478</v>
      </c>
      <c r="C238" s="247" t="s">
        <v>479</v>
      </c>
      <c r="D238" s="194">
        <v>3188.99</v>
      </c>
      <c r="E238" s="194">
        <v>3314.94</v>
      </c>
      <c r="F238" s="45">
        <f t="shared" si="44"/>
        <v>103.94952633906034</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5476.25</v>
      </c>
      <c r="E246" s="60">
        <f t="shared" si="48"/>
        <v>0</v>
      </c>
      <c r="F246" s="45">
        <f t="shared" ref="F246:F249" si="49">IF(D246&lt;&gt;0,IF(E246/D246&gt;=100,"&gt;&gt;100",E246/D246*100),"-")</f>
        <v>0</v>
      </c>
    </row>
    <row r="247" spans="1:6" ht="12.75" customHeight="1" x14ac:dyDescent="0.2">
      <c r="A247" s="63" t="s">
        <v>493</v>
      </c>
      <c r="B247" s="64" t="s">
        <v>494</v>
      </c>
      <c r="C247" s="247" t="s">
        <v>493</v>
      </c>
      <c r="D247" s="194">
        <v>5476.25</v>
      </c>
      <c r="E247" s="194">
        <v>0</v>
      </c>
      <c r="F247" s="45">
        <f t="shared" si="49"/>
        <v>0</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8800.61</v>
      </c>
      <c r="E262" s="60">
        <f t="shared" si="55"/>
        <v>19019.48</v>
      </c>
      <c r="F262" s="45">
        <f t="shared" ref="F262:F268" si="56">IF(D262&lt;&gt;0,IF(E262/D262&gt;=100,"&gt;&gt;100",E262/D262*100),"-")</f>
        <v>216.11547381374697</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8800.61</v>
      </c>
      <c r="E269" s="60">
        <f t="shared" si="58"/>
        <v>19019.48</v>
      </c>
      <c r="F269" s="45">
        <f t="shared" ref="F269:F272" si="59">IF(D269&lt;&gt;0,IF(E269/D269&gt;=100,"&gt;&gt;100",E269/D269*100),"-")</f>
        <v>216.11547381374697</v>
      </c>
    </row>
    <row r="270" spans="1:6" ht="12.75" customHeight="1" x14ac:dyDescent="0.2">
      <c r="A270" s="63">
        <v>3721</v>
      </c>
      <c r="B270" s="65" t="s">
        <v>533</v>
      </c>
      <c r="C270" s="247" t="s">
        <v>534</v>
      </c>
      <c r="D270" s="194">
        <v>8172.74</v>
      </c>
      <c r="E270" s="194">
        <v>13620</v>
      </c>
      <c r="F270" s="45">
        <f t="shared" si="59"/>
        <v>166.65157584849146</v>
      </c>
    </row>
    <row r="271" spans="1:6" ht="12.75" customHeight="1" x14ac:dyDescent="0.2">
      <c r="A271" s="63">
        <v>3722</v>
      </c>
      <c r="B271" s="65" t="s">
        <v>535</v>
      </c>
      <c r="C271" s="247" t="s">
        <v>536</v>
      </c>
      <c r="D271" s="194">
        <v>627.87</v>
      </c>
      <c r="E271" s="194">
        <v>5399.48</v>
      </c>
      <c r="F271" s="45">
        <f t="shared" si="59"/>
        <v>859.9678277350406</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67056.48000000001</v>
      </c>
      <c r="E273" s="60">
        <f t="shared" si="60"/>
        <v>111374.65</v>
      </c>
      <c r="F273" s="45">
        <f t="shared" ref="F273:F277" si="61">IF(D273&lt;&gt;0,IF(E273/D273&gt;=100,"&gt;&gt;100",E273/D273*100),"-")</f>
        <v>166.09080882265215</v>
      </c>
    </row>
    <row r="274" spans="1:6" ht="12.75" customHeight="1" x14ac:dyDescent="0.2">
      <c r="A274" s="63">
        <v>381</v>
      </c>
      <c r="B274" s="64" t="s">
        <v>541</v>
      </c>
      <c r="C274" s="247" t="s">
        <v>542</v>
      </c>
      <c r="D274" s="60">
        <f t="shared" ref="D274:E274" si="62">SUM(D275:D277)</f>
        <v>63056.480000000003</v>
      </c>
      <c r="E274" s="60">
        <f t="shared" si="62"/>
        <v>58974.65</v>
      </c>
      <c r="F274" s="45">
        <f t="shared" si="61"/>
        <v>93.526708119451001</v>
      </c>
    </row>
    <row r="275" spans="1:6" ht="12.75" customHeight="1" x14ac:dyDescent="0.2">
      <c r="A275" s="63">
        <v>3811</v>
      </c>
      <c r="B275" s="64" t="s">
        <v>543</v>
      </c>
      <c r="C275" s="247" t="s">
        <v>544</v>
      </c>
      <c r="D275" s="194">
        <v>63056.480000000003</v>
      </c>
      <c r="E275" s="194">
        <v>58974.65</v>
      </c>
      <c r="F275" s="45">
        <f t="shared" si="61"/>
        <v>93.526708119451001</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4000</v>
      </c>
      <c r="E278" s="60">
        <f t="shared" si="63"/>
        <v>52400</v>
      </c>
      <c r="F278" s="45">
        <f t="shared" ref="F278:F282" si="64">IF(D278&lt;&gt;0,IF(E278/D278&gt;=100,"&gt;&gt;100",E278/D278*100),"-")</f>
        <v>1310</v>
      </c>
    </row>
    <row r="279" spans="1:6" ht="12.75" customHeight="1" x14ac:dyDescent="0.2">
      <c r="A279" s="63">
        <v>3821</v>
      </c>
      <c r="B279" s="64" t="s">
        <v>551</v>
      </c>
      <c r="C279" s="247" t="s">
        <v>552</v>
      </c>
      <c r="D279" s="194">
        <v>0</v>
      </c>
      <c r="E279" s="194">
        <v>42000</v>
      </c>
      <c r="F279" s="45" t="str">
        <f t="shared" si="64"/>
        <v>-</v>
      </c>
    </row>
    <row r="280" spans="1:6" ht="12.75" customHeight="1" x14ac:dyDescent="0.2">
      <c r="A280" s="63">
        <v>3822</v>
      </c>
      <c r="B280" s="64" t="s">
        <v>553</v>
      </c>
      <c r="C280" s="247" t="s">
        <v>554</v>
      </c>
      <c r="D280" s="194">
        <v>4000</v>
      </c>
      <c r="E280" s="194">
        <v>10400</v>
      </c>
      <c r="F280" s="45">
        <f t="shared" si="64"/>
        <v>260</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763727.69</v>
      </c>
      <c r="E299" s="60">
        <f>E152-E297+E298</f>
        <v>1013917.87</v>
      </c>
      <c r="F299" s="45">
        <f t="shared" si="68"/>
        <v>132.7590819706956</v>
      </c>
    </row>
    <row r="300" spans="1:6" ht="12.75" customHeight="1" x14ac:dyDescent="0.2">
      <c r="A300" s="63" t="s">
        <v>582</v>
      </c>
      <c r="B300" s="64" t="s">
        <v>593</v>
      </c>
      <c r="C300" s="247" t="s">
        <v>594</v>
      </c>
      <c r="D300" s="60">
        <f>IF(D6&gt;=D299,D6-D299,0)</f>
        <v>111325.02999999991</v>
      </c>
      <c r="E300" s="60">
        <f>IF(E6&gt;=E299,E6-E299,0)</f>
        <v>223917.50999999989</v>
      </c>
      <c r="F300" s="45">
        <f t="shared" si="68"/>
        <v>201.13851305497073</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799154.42</v>
      </c>
      <c r="E302" s="194">
        <v>0</v>
      </c>
      <c r="F302" s="45">
        <f t="shared" si="68"/>
        <v>0</v>
      </c>
    </row>
    <row r="303" spans="1:6" ht="12.75" customHeight="1" x14ac:dyDescent="0.2">
      <c r="A303" s="63">
        <v>92221</v>
      </c>
      <c r="B303" s="64" t="s">
        <v>599</v>
      </c>
      <c r="C303" s="247" t="s">
        <v>600</v>
      </c>
      <c r="D303" s="194">
        <v>0</v>
      </c>
      <c r="E303" s="194">
        <v>302.10000000000002</v>
      </c>
      <c r="F303" s="45" t="str">
        <f t="shared" si="68"/>
        <v>-</v>
      </c>
    </row>
    <row r="304" spans="1:6" ht="12.75" customHeight="1" x14ac:dyDescent="0.2">
      <c r="A304" s="63">
        <v>96</v>
      </c>
      <c r="B304" s="220" t="s">
        <v>601</v>
      </c>
      <c r="C304" s="247" t="s">
        <v>602</v>
      </c>
      <c r="D304" s="194">
        <v>43907.49</v>
      </c>
      <c r="E304" s="194">
        <v>361073.4</v>
      </c>
      <c r="F304" s="45">
        <f t="shared" si="68"/>
        <v>822.35035525829426</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498009.1</v>
      </c>
      <c r="E360" s="60">
        <f t="shared" si="86"/>
        <v>251091.00999999998</v>
      </c>
      <c r="F360" s="45">
        <f t="shared" si="72"/>
        <v>50.418960215787223</v>
      </c>
    </row>
    <row r="361" spans="1:6" ht="12.75" customHeight="1" x14ac:dyDescent="0.2">
      <c r="A361" s="63">
        <v>41</v>
      </c>
      <c r="B361" s="64" t="s">
        <v>714</v>
      </c>
      <c r="C361" s="247" t="s">
        <v>715</v>
      </c>
      <c r="D361" s="60">
        <f t="shared" ref="D361:E361" si="87">D362+D366</f>
        <v>25000</v>
      </c>
      <c r="E361" s="60">
        <f t="shared" si="87"/>
        <v>0</v>
      </c>
      <c r="F361" s="45">
        <f t="shared" si="72"/>
        <v>0</v>
      </c>
    </row>
    <row r="362" spans="1:6" ht="12.75" customHeight="1" x14ac:dyDescent="0.2">
      <c r="A362" s="63">
        <v>411</v>
      </c>
      <c r="B362" s="64" t="s">
        <v>716</v>
      </c>
      <c r="C362" s="247" t="s">
        <v>717</v>
      </c>
      <c r="D362" s="60">
        <f t="shared" ref="D362:E362" si="88">SUM(D363:D365)</f>
        <v>25000</v>
      </c>
      <c r="E362" s="60">
        <f t="shared" si="88"/>
        <v>0</v>
      </c>
      <c r="F362" s="45">
        <f t="shared" si="72"/>
        <v>0</v>
      </c>
    </row>
    <row r="363" spans="1:6" ht="12.75" customHeight="1" x14ac:dyDescent="0.2">
      <c r="A363" s="63">
        <v>4111</v>
      </c>
      <c r="B363" s="64" t="s">
        <v>614</v>
      </c>
      <c r="C363" s="247" t="s">
        <v>718</v>
      </c>
      <c r="D363" s="194">
        <v>25000</v>
      </c>
      <c r="E363" s="194">
        <v>0</v>
      </c>
      <c r="F363" s="45">
        <f t="shared" si="72"/>
        <v>0</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466719.72</v>
      </c>
      <c r="E373" s="60">
        <f t="shared" si="90"/>
        <v>197172.47999999998</v>
      </c>
      <c r="F373" s="45">
        <f t="shared" si="72"/>
        <v>42.246442897248912</v>
      </c>
    </row>
    <row r="374" spans="1:6" ht="12.75" customHeight="1" x14ac:dyDescent="0.2">
      <c r="A374" s="63">
        <v>421</v>
      </c>
      <c r="B374" s="64" t="s">
        <v>732</v>
      </c>
      <c r="C374" s="247" t="s">
        <v>733</v>
      </c>
      <c r="D374" s="60">
        <f t="shared" ref="D374:E374" si="91">SUM(D375:D378)</f>
        <v>388426.36</v>
      </c>
      <c r="E374" s="60">
        <f t="shared" si="91"/>
        <v>46711.5</v>
      </c>
      <c r="F374" s="45">
        <f t="shared" si="72"/>
        <v>12.025831614517614</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10031.879999999999</v>
      </c>
      <c r="E376" s="194">
        <v>0</v>
      </c>
      <c r="F376" s="45">
        <f t="shared" si="72"/>
        <v>0</v>
      </c>
    </row>
    <row r="377" spans="1:6" ht="12.75" customHeight="1" x14ac:dyDescent="0.2">
      <c r="A377" s="63">
        <v>4213</v>
      </c>
      <c r="B377" s="64" t="s">
        <v>642</v>
      </c>
      <c r="C377" s="247" t="s">
        <v>736</v>
      </c>
      <c r="D377" s="194">
        <v>16875</v>
      </c>
      <c r="E377" s="194">
        <v>0</v>
      </c>
      <c r="F377" s="45">
        <f t="shared" si="72"/>
        <v>0</v>
      </c>
    </row>
    <row r="378" spans="1:6" ht="12.75" customHeight="1" x14ac:dyDescent="0.2">
      <c r="A378" s="63">
        <v>4214</v>
      </c>
      <c r="B378" s="64" t="s">
        <v>644</v>
      </c>
      <c r="C378" s="247" t="s">
        <v>737</v>
      </c>
      <c r="D378" s="194">
        <v>361519.48</v>
      </c>
      <c r="E378" s="194">
        <v>46711.5</v>
      </c>
      <c r="F378" s="45">
        <f t="shared" si="72"/>
        <v>12.920880501377132</v>
      </c>
    </row>
    <row r="379" spans="1:6" ht="12.75" customHeight="1" x14ac:dyDescent="0.2">
      <c r="A379" s="63">
        <v>422</v>
      </c>
      <c r="B379" s="64" t="s">
        <v>738</v>
      </c>
      <c r="C379" s="247" t="s">
        <v>739</v>
      </c>
      <c r="D379" s="60">
        <f t="shared" ref="D379:E379" si="92">SUM(D380:D387)</f>
        <v>10336.950000000001</v>
      </c>
      <c r="E379" s="60">
        <f t="shared" si="92"/>
        <v>121975.18000000001</v>
      </c>
      <c r="F379" s="45">
        <f t="shared" si="72"/>
        <v>1179.9919705522423</v>
      </c>
    </row>
    <row r="380" spans="1:6" ht="12.75" customHeight="1" x14ac:dyDescent="0.2">
      <c r="A380" s="63">
        <v>4221</v>
      </c>
      <c r="B380" s="64" t="s">
        <v>648</v>
      </c>
      <c r="C380" s="247" t="s">
        <v>740</v>
      </c>
      <c r="D380" s="194">
        <v>2328.14</v>
      </c>
      <c r="E380" s="194">
        <v>1313.61</v>
      </c>
      <c r="F380" s="45">
        <f t="shared" si="72"/>
        <v>56.423153246797874</v>
      </c>
    </row>
    <row r="381" spans="1:6" ht="12.75" customHeight="1" x14ac:dyDescent="0.2">
      <c r="A381" s="63">
        <v>4222</v>
      </c>
      <c r="B381" s="64" t="s">
        <v>741</v>
      </c>
      <c r="C381" s="247" t="s">
        <v>742</v>
      </c>
      <c r="D381" s="194">
        <v>0</v>
      </c>
      <c r="E381" s="194">
        <v>1296.6199999999999</v>
      </c>
      <c r="F381" s="45" t="str">
        <f t="shared" si="72"/>
        <v>-</v>
      </c>
    </row>
    <row r="382" spans="1:6" ht="12.75" customHeight="1" x14ac:dyDescent="0.2">
      <c r="A382" s="63">
        <v>4223</v>
      </c>
      <c r="B382" s="64" t="s">
        <v>652</v>
      </c>
      <c r="C382" s="247" t="s">
        <v>743</v>
      </c>
      <c r="D382" s="194">
        <v>0</v>
      </c>
      <c r="E382" s="194">
        <v>41575.35</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8008.81</v>
      </c>
      <c r="E386" s="194">
        <v>77789.600000000006</v>
      </c>
      <c r="F386" s="45">
        <f t="shared" si="72"/>
        <v>971.30035548352373</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216.91</v>
      </c>
      <c r="E393" s="60">
        <f t="shared" si="94"/>
        <v>0</v>
      </c>
      <c r="F393" s="45">
        <f t="shared" si="72"/>
        <v>0</v>
      </c>
    </row>
    <row r="394" spans="1:6" ht="12.75" customHeight="1" x14ac:dyDescent="0.2">
      <c r="A394" s="63">
        <v>4241</v>
      </c>
      <c r="B394" s="64" t="s">
        <v>757</v>
      </c>
      <c r="C394" s="247" t="s">
        <v>758</v>
      </c>
      <c r="D394" s="194">
        <v>216.91</v>
      </c>
      <c r="E394" s="194">
        <v>0</v>
      </c>
      <c r="F394" s="45">
        <f t="shared" si="72"/>
        <v>0</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21452</v>
      </c>
      <c r="E398" s="60">
        <f t="shared" si="95"/>
        <v>1570.8</v>
      </c>
      <c r="F398" s="45">
        <f t="shared" si="72"/>
        <v>7.3223941823606182</v>
      </c>
    </row>
    <row r="399" spans="1:6" ht="12.75" customHeight="1" x14ac:dyDescent="0.2">
      <c r="A399" s="63">
        <v>4251</v>
      </c>
      <c r="B399" s="64" t="s">
        <v>764</v>
      </c>
      <c r="C399" s="247" t="s">
        <v>765</v>
      </c>
      <c r="D399" s="194">
        <v>21452</v>
      </c>
      <c r="E399" s="194">
        <v>1570.8</v>
      </c>
      <c r="F399" s="45">
        <f t="shared" si="72"/>
        <v>7.3223941823606182</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46287.5</v>
      </c>
      <c r="E401" s="60">
        <f t="shared" si="96"/>
        <v>26915</v>
      </c>
      <c r="F401" s="45">
        <f t="shared" si="72"/>
        <v>58.147448015122869</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3375</v>
      </c>
      <c r="E403" s="194">
        <v>0</v>
      </c>
      <c r="F403" s="45">
        <f t="shared" si="72"/>
        <v>0</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42912.5</v>
      </c>
      <c r="E405" s="194">
        <v>26915</v>
      </c>
      <c r="F405" s="45">
        <f t="shared" si="72"/>
        <v>62.720652490533055</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6289.38</v>
      </c>
      <c r="E412" s="60">
        <f t="shared" si="100"/>
        <v>53918.53</v>
      </c>
      <c r="F412" s="45">
        <f t="shared" si="72"/>
        <v>857.29483669296496</v>
      </c>
    </row>
    <row r="413" spans="1:6" ht="12.75" customHeight="1" x14ac:dyDescent="0.2">
      <c r="A413" s="63">
        <v>451</v>
      </c>
      <c r="B413" s="64" t="s">
        <v>785</v>
      </c>
      <c r="C413" s="247" t="s">
        <v>786</v>
      </c>
      <c r="D413" s="194">
        <v>6289.38</v>
      </c>
      <c r="E413" s="194">
        <v>53918.53</v>
      </c>
      <c r="F413" s="45">
        <f t="shared" si="72"/>
        <v>857.29483669296496</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498009.1</v>
      </c>
      <c r="E418" s="60">
        <f t="shared" si="102"/>
        <v>251091.00999999998</v>
      </c>
      <c r="F418" s="45">
        <f t="shared" si="72"/>
        <v>50.418960215787223</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785191.72</v>
      </c>
      <c r="E420" s="194">
        <v>476643.9</v>
      </c>
      <c r="F420" s="45">
        <f t="shared" si="72"/>
        <v>60.70414242269392</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875052.71999999986</v>
      </c>
      <c r="E422" s="60">
        <f>E6+E308</f>
        <v>1237835.3799999999</v>
      </c>
      <c r="F422" s="45">
        <f t="shared" si="72"/>
        <v>141.45837750210069</v>
      </c>
    </row>
    <row r="423" spans="1:6" ht="12.75" customHeight="1" x14ac:dyDescent="0.2">
      <c r="A423" s="63" t="s">
        <v>582</v>
      </c>
      <c r="B423" s="64" t="s">
        <v>805</v>
      </c>
      <c r="C423" s="247" t="s">
        <v>806</v>
      </c>
      <c r="D423" s="60">
        <f t="shared" ref="D423:E423" si="103">D299+D360</f>
        <v>1261736.79</v>
      </c>
      <c r="E423" s="60">
        <f t="shared" si="103"/>
        <v>1265008.8799999999</v>
      </c>
      <c r="F423" s="45">
        <f t="shared" si="72"/>
        <v>100.25933221777576</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386684.07000000018</v>
      </c>
      <c r="E425" s="60">
        <f t="shared" si="105"/>
        <v>27173.5</v>
      </c>
      <c r="F425" s="45">
        <f t="shared" si="72"/>
        <v>7.0273130206786094</v>
      </c>
    </row>
    <row r="426" spans="1:6" ht="12.75" customHeight="1" x14ac:dyDescent="0.2">
      <c r="A426" s="251" t="s">
        <v>811</v>
      </c>
      <c r="B426" s="183" t="s">
        <v>812</v>
      </c>
      <c r="C426" s="252" t="s">
        <v>813</v>
      </c>
      <c r="D426" s="60">
        <f t="shared" ref="D426:E426" si="106">IF(D302-D303+D419-D420&gt;=0,D302-D303+D419-D420,0)</f>
        <v>13962.70000000007</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476946</v>
      </c>
      <c r="F427" s="45" t="str">
        <f t="shared" si="72"/>
        <v>-</v>
      </c>
    </row>
    <row r="428" spans="1:6" ht="24" x14ac:dyDescent="0.2">
      <c r="A428" s="249" t="s">
        <v>816</v>
      </c>
      <c r="B428" s="243" t="s">
        <v>817</v>
      </c>
      <c r="C428" s="250" t="s">
        <v>818</v>
      </c>
      <c r="D428" s="81">
        <f t="shared" ref="D428:E428" si="108">D304+D421</f>
        <v>43907.49</v>
      </c>
      <c r="E428" s="81">
        <f t="shared" si="108"/>
        <v>361073.4</v>
      </c>
      <c r="F428" s="61">
        <f t="shared" si="72"/>
        <v>822.35035525829426</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237242.34</v>
      </c>
      <c r="E430" s="60">
        <f>E431+E466+E479+E491+E522</f>
        <v>989358.29</v>
      </c>
      <c r="F430" s="45">
        <f t="shared" ref="F430:F651" si="109">IF(D430&lt;&gt;0,IF(E430/D430&gt;=100,"&gt;&gt;100",E430/D430*100),"-")</f>
        <v>417.02433469506326</v>
      </c>
    </row>
    <row r="431" spans="1:6" ht="24" x14ac:dyDescent="0.2">
      <c r="A431" s="63">
        <v>81</v>
      </c>
      <c r="B431" s="182" t="s">
        <v>822</v>
      </c>
      <c r="C431" s="247" t="s">
        <v>823</v>
      </c>
      <c r="D431" s="60">
        <f t="shared" ref="D431:E431" si="110">D432+D437+D440+D444+D445+D452+D457+D465</f>
        <v>211.02</v>
      </c>
      <c r="E431" s="60">
        <f t="shared" si="110"/>
        <v>211.02</v>
      </c>
      <c r="F431" s="45">
        <f t="shared" si="109"/>
        <v>100</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211.02</v>
      </c>
      <c r="E437" s="60">
        <f t="shared" si="112"/>
        <v>211.02</v>
      </c>
      <c r="F437" s="45">
        <f t="shared" si="109"/>
        <v>100</v>
      </c>
    </row>
    <row r="438" spans="1:6" ht="24" x14ac:dyDescent="0.2">
      <c r="A438" s="63">
        <v>8121</v>
      </c>
      <c r="B438" s="183" t="s">
        <v>836</v>
      </c>
      <c r="C438" s="247" t="s">
        <v>837</v>
      </c>
      <c r="D438" s="194">
        <v>211.02</v>
      </c>
      <c r="E438" s="194">
        <v>211.02</v>
      </c>
      <c r="F438" s="45">
        <f t="shared" si="109"/>
        <v>100</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237031.32</v>
      </c>
      <c r="E491" s="60">
        <f t="shared" si="126"/>
        <v>989147.27</v>
      </c>
      <c r="F491" s="45">
        <f t="shared" si="109"/>
        <v>417.30656944407178</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76730.36</v>
      </c>
      <c r="E497" s="60">
        <f t="shared" si="128"/>
        <v>0</v>
      </c>
      <c r="F497" s="45">
        <f t="shared" si="109"/>
        <v>0</v>
      </c>
    </row>
    <row r="498" spans="1:6" ht="12.75" customHeight="1" x14ac:dyDescent="0.2">
      <c r="A498" s="63">
        <v>8422</v>
      </c>
      <c r="B498" s="64" t="s">
        <v>956</v>
      </c>
      <c r="C498" s="247" t="s">
        <v>957</v>
      </c>
      <c r="D498" s="194">
        <v>76730.36</v>
      </c>
      <c r="E498" s="194">
        <v>0</v>
      </c>
      <c r="F498" s="45">
        <f t="shared" si="109"/>
        <v>0</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160300.96</v>
      </c>
      <c r="E502" s="60">
        <f t="shared" si="129"/>
        <v>989147.27</v>
      </c>
      <c r="F502" s="45">
        <f t="shared" si="109"/>
        <v>617.05636073545656</v>
      </c>
    </row>
    <row r="503" spans="1:6" ht="12.75" customHeight="1" x14ac:dyDescent="0.2">
      <c r="A503" s="63">
        <v>8443</v>
      </c>
      <c r="B503" s="64" t="s">
        <v>966</v>
      </c>
      <c r="C503" s="247" t="s">
        <v>967</v>
      </c>
      <c r="D503" s="194">
        <v>160300.96</v>
      </c>
      <c r="E503" s="194">
        <v>989147.27</v>
      </c>
      <c r="F503" s="45">
        <f t="shared" si="109"/>
        <v>617.05636073545656</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57508.22</v>
      </c>
      <c r="E535" s="60">
        <f>E536+E571+E584+E597+E629</f>
        <v>862001.89</v>
      </c>
      <c r="F535" s="45">
        <f t="shared" si="109"/>
        <v>1498.9194414294166</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57508.22</v>
      </c>
      <c r="E597" s="60">
        <f t="shared" si="152"/>
        <v>862001.89</v>
      </c>
      <c r="F597" s="45">
        <f t="shared" si="109"/>
        <v>1498.9194414294166</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9508.23</v>
      </c>
      <c r="E603" s="60">
        <f t="shared" si="154"/>
        <v>19016.46</v>
      </c>
      <c r="F603" s="45">
        <f t="shared" si="109"/>
        <v>200</v>
      </c>
    </row>
    <row r="604" spans="1:6" ht="12.75" customHeight="1" x14ac:dyDescent="0.2">
      <c r="A604" s="63">
        <v>5422</v>
      </c>
      <c r="B604" s="64" t="s">
        <v>1158</v>
      </c>
      <c r="C604" s="247" t="s">
        <v>1159</v>
      </c>
      <c r="D604" s="194">
        <v>9508.23</v>
      </c>
      <c r="E604" s="194">
        <v>19016.46</v>
      </c>
      <c r="F604" s="45">
        <f t="shared" si="109"/>
        <v>200</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47999.99</v>
      </c>
      <c r="E609" s="60">
        <f t="shared" si="156"/>
        <v>842985.43</v>
      </c>
      <c r="F609" s="45">
        <f t="shared" si="109"/>
        <v>1756.2200117125026</v>
      </c>
    </row>
    <row r="610" spans="1:6" ht="24" x14ac:dyDescent="0.2">
      <c r="A610" s="63">
        <v>5443</v>
      </c>
      <c r="B610" s="64" t="s">
        <v>1170</v>
      </c>
      <c r="C610" s="247" t="s">
        <v>1171</v>
      </c>
      <c r="D610" s="194">
        <v>47999.99</v>
      </c>
      <c r="E610" s="194">
        <v>842985.43</v>
      </c>
      <c r="F610" s="45">
        <f t="shared" si="109"/>
        <v>1756.2200117125026</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179734.12</v>
      </c>
      <c r="E639" s="60">
        <f>IF(E430-E535&gt;=0,E430-E535,0)</f>
        <v>127356.40000000002</v>
      </c>
      <c r="F639" s="45">
        <f t="shared" si="109"/>
        <v>70.858221021139471</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92733.27</v>
      </c>
      <c r="E641" s="194">
        <v>108464.72</v>
      </c>
      <c r="F641" s="45">
        <f t="shared" si="109"/>
        <v>116.96419203161928</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1112295.0599999998</v>
      </c>
      <c r="E643" s="60">
        <f>E422+E430</f>
        <v>2227193.67</v>
      </c>
      <c r="F643" s="45">
        <f t="shared" si="109"/>
        <v>200.23407008568395</v>
      </c>
    </row>
    <row r="644" spans="1:6" ht="12.75" customHeight="1" x14ac:dyDescent="0.2">
      <c r="A644" s="63" t="s">
        <v>582</v>
      </c>
      <c r="B644" s="64" t="s">
        <v>1238</v>
      </c>
      <c r="C644" s="247" t="s">
        <v>1239</v>
      </c>
      <c r="D644" s="60">
        <f>D423+D535</f>
        <v>1319245.01</v>
      </c>
      <c r="E644" s="60">
        <f>E423+E535</f>
        <v>2127010.77</v>
      </c>
      <c r="F644" s="45">
        <f t="shared" si="109"/>
        <v>161.22939665316605</v>
      </c>
    </row>
    <row r="645" spans="1:6" ht="12.75" customHeight="1" x14ac:dyDescent="0.2">
      <c r="A645" s="63" t="s">
        <v>582</v>
      </c>
      <c r="B645" s="64" t="s">
        <v>1240</v>
      </c>
      <c r="C645" s="247" t="s">
        <v>1241</v>
      </c>
      <c r="D645" s="60">
        <f t="shared" ref="D645:E645" si="163">IF(D643&gt;=D644,D643-D644,0)</f>
        <v>0</v>
      </c>
      <c r="E645" s="60">
        <f t="shared" si="163"/>
        <v>100182.89999999991</v>
      </c>
      <c r="F645" s="45" t="str">
        <f t="shared" si="109"/>
        <v>-</v>
      </c>
    </row>
    <row r="646" spans="1:6" ht="12.75" customHeight="1" x14ac:dyDescent="0.2">
      <c r="A646" s="63" t="s">
        <v>582</v>
      </c>
      <c r="B646" s="64" t="s">
        <v>1242</v>
      </c>
      <c r="C646" s="247" t="s">
        <v>1243</v>
      </c>
      <c r="D646" s="60">
        <f t="shared" ref="D646:E646" si="164">IF(D644&gt;=D643,D644-D643,0)</f>
        <v>206949.95000000019</v>
      </c>
      <c r="E646" s="60">
        <f t="shared" si="164"/>
        <v>0</v>
      </c>
      <c r="F646" s="45">
        <f t="shared" si="109"/>
        <v>0</v>
      </c>
    </row>
    <row r="647" spans="1:6" ht="24" x14ac:dyDescent="0.2">
      <c r="A647" s="251" t="s">
        <v>1244</v>
      </c>
      <c r="B647" s="64" t="s">
        <v>1245</v>
      </c>
      <c r="C647" s="252" t="s">
        <v>1244</v>
      </c>
      <c r="D647" s="60">
        <f>IF(D426-D427+D641-D642&gt;=0,D426-D427+D641-D642,0)</f>
        <v>106695.97000000007</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368481.28000000003</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100253.98000000011</v>
      </c>
      <c r="E650" s="60">
        <f t="shared" si="166"/>
        <v>268298.38000000012</v>
      </c>
      <c r="F650" s="45">
        <f t="shared" si="109"/>
        <v>267.6186820712752</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238324.22</v>
      </c>
      <c r="E653" s="194">
        <v>5851.79</v>
      </c>
      <c r="F653" s="45">
        <f t="shared" ref="F653:F740" si="167">IF(D653&lt;&gt;0,IF(E653/D653&gt;=100,"&gt;&gt;100",E653/D653*100),"-")</f>
        <v>2.4553903921305187</v>
      </c>
    </row>
    <row r="654" spans="1:6" ht="12.75" customHeight="1" x14ac:dyDescent="0.2">
      <c r="A654" s="63" t="s">
        <v>1257</v>
      </c>
      <c r="B654" s="64" t="s">
        <v>1258</v>
      </c>
      <c r="C654" s="247" t="s">
        <v>1257</v>
      </c>
      <c r="D654" s="194">
        <v>1740918.96</v>
      </c>
      <c r="E654" s="194">
        <v>5933818.9299999997</v>
      </c>
      <c r="F654" s="45">
        <f t="shared" si="167"/>
        <v>340.84406375814302</v>
      </c>
    </row>
    <row r="655" spans="1:6" ht="12.75" customHeight="1" x14ac:dyDescent="0.2">
      <c r="A655" s="63" t="s">
        <v>1259</v>
      </c>
      <c r="B655" s="64" t="s">
        <v>1260</v>
      </c>
      <c r="C655" s="247" t="s">
        <v>1259</v>
      </c>
      <c r="D655" s="194">
        <v>1929491.1</v>
      </c>
      <c r="E655" s="194">
        <v>5939670.7199999997</v>
      </c>
      <c r="F655" s="45">
        <f t="shared" si="167"/>
        <v>307.83612943329979</v>
      </c>
    </row>
    <row r="656" spans="1:6" ht="24" x14ac:dyDescent="0.2">
      <c r="A656" s="63">
        <v>11</v>
      </c>
      <c r="B656" s="64" t="s">
        <v>1261</v>
      </c>
      <c r="C656" s="247" t="s">
        <v>1262</v>
      </c>
      <c r="D656" s="60">
        <f t="shared" ref="D656:E656" si="168">+D653+D654-D655</f>
        <v>49752.079999999842</v>
      </c>
      <c r="E656" s="60">
        <f t="shared" si="168"/>
        <v>0</v>
      </c>
      <c r="F656" s="45">
        <f t="shared" si="167"/>
        <v>0</v>
      </c>
    </row>
    <row r="657" spans="1:6" ht="24" x14ac:dyDescent="0.2">
      <c r="A657" s="63" t="s">
        <v>582</v>
      </c>
      <c r="B657" s="64" t="s">
        <v>1263</v>
      </c>
      <c r="C657" s="247" t="s">
        <v>1264</v>
      </c>
      <c r="D657" s="253">
        <v>19</v>
      </c>
      <c r="E657" s="253">
        <v>17</v>
      </c>
      <c r="F657" s="45">
        <f t="shared" si="167"/>
        <v>89.473684210526315</v>
      </c>
    </row>
    <row r="658" spans="1:6" ht="24" x14ac:dyDescent="0.2">
      <c r="A658" s="63" t="s">
        <v>582</v>
      </c>
      <c r="B658" s="64" t="s">
        <v>1265</v>
      </c>
      <c r="C658" s="247" t="s">
        <v>1266</v>
      </c>
      <c r="D658" s="253">
        <v>20</v>
      </c>
      <c r="E658" s="253">
        <v>34</v>
      </c>
      <c r="F658" s="45">
        <f t="shared" si="167"/>
        <v>170</v>
      </c>
    </row>
    <row r="659" spans="1:6" ht="12.75" customHeight="1" x14ac:dyDescent="0.2">
      <c r="A659" s="63" t="s">
        <v>582</v>
      </c>
      <c r="B659" s="64" t="s">
        <v>1267</v>
      </c>
      <c r="C659" s="247" t="s">
        <v>1268</v>
      </c>
      <c r="D659" s="253">
        <v>19</v>
      </c>
      <c r="E659" s="253">
        <v>17</v>
      </c>
      <c r="F659" s="45">
        <f t="shared" si="167"/>
        <v>89.473684210526315</v>
      </c>
    </row>
    <row r="660" spans="1:6" ht="12.75" customHeight="1" x14ac:dyDescent="0.2">
      <c r="A660" s="63" t="s">
        <v>582</v>
      </c>
      <c r="B660" s="64" t="s">
        <v>1269</v>
      </c>
      <c r="C660" s="247" t="s">
        <v>1270</v>
      </c>
      <c r="D660" s="253">
        <v>20</v>
      </c>
      <c r="E660" s="253">
        <v>34</v>
      </c>
      <c r="F660" s="45">
        <f t="shared" si="167"/>
        <v>170</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485.46</v>
      </c>
      <c r="F663" s="71" t="str">
        <f t="shared" si="167"/>
        <v>-</v>
      </c>
    </row>
    <row r="664" spans="1:6" ht="12.75" customHeight="1" x14ac:dyDescent="0.2">
      <c r="A664" s="70" t="s">
        <v>1278</v>
      </c>
      <c r="B664" s="65" t="s">
        <v>1279</v>
      </c>
      <c r="C664" s="277" t="s">
        <v>1278</v>
      </c>
      <c r="D664" s="192">
        <v>7537.87</v>
      </c>
      <c r="E664" s="192">
        <v>5682.98</v>
      </c>
      <c r="F664" s="71">
        <f t="shared" si="167"/>
        <v>75.392385382077421</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87480</v>
      </c>
      <c r="E669" s="194">
        <v>97932</v>
      </c>
      <c r="F669" s="45">
        <f t="shared" si="167"/>
        <v>111.94787379972566</v>
      </c>
    </row>
    <row r="670" spans="1:6" ht="12.75" customHeight="1" x14ac:dyDescent="0.2">
      <c r="A670" s="63">
        <v>63312</v>
      </c>
      <c r="B670" s="64" t="s">
        <v>1290</v>
      </c>
      <c r="C670" s="247" t="s">
        <v>1291</v>
      </c>
      <c r="D670" s="194">
        <v>1433.28</v>
      </c>
      <c r="E670" s="194">
        <v>0</v>
      </c>
      <c r="F670" s="45">
        <f t="shared" si="167"/>
        <v>0</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128621.85</v>
      </c>
      <c r="F672" s="45" t="str">
        <f t="shared" si="167"/>
        <v>-</v>
      </c>
    </row>
    <row r="673" spans="1:6" ht="12.75" customHeight="1" x14ac:dyDescent="0.2">
      <c r="A673" s="63">
        <v>63321</v>
      </c>
      <c r="B673" s="64" t="s">
        <v>1296</v>
      </c>
      <c r="C673" s="247" t="s">
        <v>1297</v>
      </c>
      <c r="D673" s="194">
        <v>44200</v>
      </c>
      <c r="E673" s="194">
        <v>61522.36</v>
      </c>
      <c r="F673" s="45">
        <f t="shared" si="167"/>
        <v>139.19085972850681</v>
      </c>
    </row>
    <row r="674" spans="1:6" ht="12.75" customHeight="1" x14ac:dyDescent="0.2">
      <c r="A674" s="63">
        <v>63322</v>
      </c>
      <c r="B674" s="64" t="s">
        <v>1298</v>
      </c>
      <c r="C674" s="247" t="s">
        <v>1299</v>
      </c>
      <c r="D674" s="194">
        <v>15000</v>
      </c>
      <c r="E674" s="194">
        <v>7850</v>
      </c>
      <c r="F674" s="45">
        <f t="shared" si="167"/>
        <v>52.333333333333329</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6900.3</v>
      </c>
      <c r="E677" s="192">
        <v>0</v>
      </c>
      <c r="F677" s="71">
        <f t="shared" si="167"/>
        <v>0</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118114.92</v>
      </c>
      <c r="E702" s="192">
        <v>133138.32</v>
      </c>
      <c r="F702" s="71">
        <f t="shared" si="167"/>
        <v>112.71930760313771</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60747.65</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3919.44</v>
      </c>
      <c r="E711" s="192">
        <v>4336.37</v>
      </c>
      <c r="F711" s="71">
        <f t="shared" si="167"/>
        <v>110.63748902904496</v>
      </c>
    </row>
    <row r="712" spans="1:6" ht="12.75" customHeight="1" x14ac:dyDescent="0.2">
      <c r="A712" s="70" t="s">
        <v>1359</v>
      </c>
      <c r="B712" s="65" t="s">
        <v>1360</v>
      </c>
      <c r="C712" s="277" t="s">
        <v>1359</v>
      </c>
      <c r="D712" s="192">
        <v>0.44</v>
      </c>
      <c r="E712" s="192">
        <v>0</v>
      </c>
      <c r="F712" s="71">
        <f t="shared" si="167"/>
        <v>0</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89511.18</v>
      </c>
      <c r="E724" s="192">
        <v>93913.67</v>
      </c>
      <c r="F724" s="71">
        <f t="shared" si="167"/>
        <v>104.91836885627026</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6834.86</v>
      </c>
      <c r="E734" s="192">
        <v>14975.32</v>
      </c>
      <c r="F734" s="71">
        <f t="shared" si="167"/>
        <v>219.10207378058951</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0</v>
      </c>
      <c r="F736" s="45" t="str">
        <f t="shared" si="167"/>
        <v>-</v>
      </c>
    </row>
    <row r="737" spans="1:6" ht="12.75" customHeight="1" x14ac:dyDescent="0.2">
      <c r="A737" s="63" t="s">
        <v>1404</v>
      </c>
      <c r="B737" s="64" t="s">
        <v>1405</v>
      </c>
      <c r="C737" s="247" t="s">
        <v>1404</v>
      </c>
      <c r="D737" s="194">
        <v>4174.75</v>
      </c>
      <c r="E737" s="194">
        <v>0</v>
      </c>
      <c r="F737" s="45">
        <f t="shared" si="167"/>
        <v>0</v>
      </c>
    </row>
    <row r="738" spans="1:6" ht="12.75" customHeight="1" x14ac:dyDescent="0.2">
      <c r="A738" s="63" t="s">
        <v>1406</v>
      </c>
      <c r="B738" s="64" t="s">
        <v>1407</v>
      </c>
      <c r="C738" s="247" t="s">
        <v>1406</v>
      </c>
      <c r="D738" s="194">
        <v>1791.66</v>
      </c>
      <c r="E738" s="194">
        <v>0</v>
      </c>
      <c r="F738" s="45">
        <f t="shared" si="167"/>
        <v>0</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1045.1099999999999</v>
      </c>
      <c r="E741" s="192">
        <v>918.22</v>
      </c>
      <c r="F741" s="71">
        <f t="shared" ref="F741:F1006" si="169">IF(D741&lt;&gt;0,IF(E741/D741&gt;=100,"&gt;&gt;100",E741/D741*100),"-")</f>
        <v>87.858694300121527</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1054.5</v>
      </c>
      <c r="E757" s="194">
        <v>1903.26</v>
      </c>
      <c r="F757" s="45">
        <f t="shared" si="169"/>
        <v>180.48933143669984</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826.68</v>
      </c>
      <c r="E760" s="194">
        <v>4014.76</v>
      </c>
      <c r="F760" s="45">
        <f t="shared" si="169"/>
        <v>485.64861857066825</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3188.99</v>
      </c>
      <c r="E782" s="192">
        <v>3314.94</v>
      </c>
      <c r="F782" s="71">
        <f t="shared" si="169"/>
        <v>103.94952633906034</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2000</v>
      </c>
      <c r="E843" s="194">
        <v>3100</v>
      </c>
      <c r="F843" s="45">
        <f t="shared" si="169"/>
        <v>155</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3360</v>
      </c>
      <c r="E846" s="194">
        <v>5120</v>
      </c>
      <c r="F846" s="45">
        <f t="shared" si="169"/>
        <v>152.38095238095238</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2400</v>
      </c>
      <c r="E848" s="194">
        <v>4800</v>
      </c>
      <c r="F848" s="45">
        <f t="shared" si="169"/>
        <v>200</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412.74</v>
      </c>
      <c r="E850" s="194">
        <v>600</v>
      </c>
      <c r="F850" s="45">
        <f t="shared" si="169"/>
        <v>145.36996656490768</v>
      </c>
    </row>
    <row r="851" spans="1:6" ht="12.75" customHeight="1" x14ac:dyDescent="0.2">
      <c r="A851" s="63">
        <v>37221</v>
      </c>
      <c r="B851" s="64" t="s">
        <v>1631</v>
      </c>
      <c r="C851" s="247" t="s">
        <v>1632</v>
      </c>
      <c r="D851" s="194">
        <v>0</v>
      </c>
      <c r="E851" s="194">
        <v>4837.99</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627.87</v>
      </c>
      <c r="E855" s="194">
        <v>561.49</v>
      </c>
      <c r="F855" s="45">
        <f t="shared" si="169"/>
        <v>89.427747782184213</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12"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76730.36</v>
      </c>
      <c r="E906" s="192">
        <v>0</v>
      </c>
      <c r="F906" s="71">
        <f t="shared" si="169"/>
        <v>0</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160300.96</v>
      </c>
      <c r="E912" s="192">
        <v>989147.27</v>
      </c>
      <c r="F912" s="71">
        <f t="shared" si="169"/>
        <v>617.05636073545656</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9508.23</v>
      </c>
      <c r="E974" s="192">
        <v>19016.46</v>
      </c>
      <c r="F974" s="71">
        <f t="shared" si="169"/>
        <v>200</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47999.99</v>
      </c>
      <c r="E980" s="192">
        <v>842985.43</v>
      </c>
      <c r="F980" s="71">
        <f t="shared" si="169"/>
        <v>1756.2200117125026</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2135</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2434</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2439</v>
      </c>
      <c r="C177" s="134" t="s">
        <v>3</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6" sqref="D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788520.47</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2381543.7399999998</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3</v>
      </c>
      <c r="B8" s="89" t="s">
        <v>3164</v>
      </c>
      <c r="C8" s="139" t="s">
        <v>3165</v>
      </c>
      <c r="D8" s="34">
        <f>SUM(D9:D16)</f>
        <v>1014782.6699999998</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571228.72</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301605.68</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8239.2000000000007</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3314.94</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19019.48</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111374.65</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251091.01</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989147.27</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989147.27</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126522.79</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2359625.9500000002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3197</v>
      </c>
      <c r="C27" s="139" t="s">
        <v>3198</v>
      </c>
      <c r="D27" s="34">
        <f>SUM(D28:D35)</f>
        <v>1044223.5800000001</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572330.42000000004</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324915.27</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8509.4</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3314.94</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19778.900000000001</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115374.65</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349784.78</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862001.89</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862001.89</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103615.7</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810438.25999999978</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4944.74</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3231</v>
      </c>
      <c r="C51" s="139" t="s">
        <v>3232</v>
      </c>
      <c r="D51" s="34">
        <f>D52+D57+D62+D67+D72+D77+D82+D87</f>
        <v>735.42</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635.41999999999996</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0.01</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635.41</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100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100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4074.59</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4074.59</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134.72999999999999</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805493.52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3142</v>
      </c>
      <c r="C106" s="139" t="s">
        <v>3298</v>
      </c>
      <c r="D106" s="199">
        <v>107800.04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1188.44</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538786.85</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157718.19</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93"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11</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36887</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1988</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11</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0</v>
      </c>
      <c r="M233" s="51">
        <f>IF(AND('PR-RAS'!E94&gt;0,'PR-RAS'!E712=0),1,0)</f>
        <v>1</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0</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Provjera</v>
      </c>
      <c r="C248" s="91" t="s">
        <v>3561</v>
      </c>
      <c r="D248" s="95"/>
      <c r="E248" s="51">
        <f t="shared" si="17"/>
        <v>0</v>
      </c>
      <c r="F248" s="51">
        <f t="shared" si="18"/>
        <v>1</v>
      </c>
      <c r="G248" s="51"/>
      <c r="H248" s="51"/>
      <c r="I248" s="51"/>
      <c r="J248" s="51"/>
      <c r="K248" s="51"/>
      <c r="L248" s="51">
        <f>IF(AND('PR-RAS'!D438&gt;0,SUM('PR-RAS'!D873:D873)=0),1,0)</f>
        <v>1</v>
      </c>
      <c r="M248" s="51">
        <f>IF(AND('PR-RAS'!E438&gt;0,SUM('PR-RAS'!E873:E873)=0),1,0)</f>
        <v>1</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2026-04-27T14:12:53Z</cp:lastPrinted>
  <dcterms:created xsi:type="dcterms:W3CDTF">2022-04-01T05:14:30Z</dcterms:created>
  <dcterms:modified xsi:type="dcterms:W3CDTF">2026-07-20T11:07:42Z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