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OPĆINA STRIZIVOJNA\STRIZIVOJNA-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8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G290" i="9"/>
  <c r="F290" i="9"/>
  <c r="B290" i="9"/>
  <c r="F289" i="9"/>
  <c r="H288" i="9"/>
  <c r="E288" i="9" s="1"/>
  <c r="G288" i="9"/>
  <c r="F288" i="9"/>
  <c r="F287" i="9"/>
  <c r="F286" i="9"/>
  <c r="H285" i="9"/>
  <c r="G285" i="9"/>
  <c r="F285" i="9"/>
  <c r="E285" i="9"/>
  <c r="B285" i="9" s="1"/>
  <c r="H284" i="9"/>
  <c r="E284" i="9" s="1"/>
  <c r="G284" i="9"/>
  <c r="F284" i="9"/>
  <c r="F275" i="9" s="1"/>
  <c r="H283" i="9"/>
  <c r="G283" i="9"/>
  <c r="F283" i="9"/>
  <c r="E283" i="9"/>
  <c r="B283" i="9" s="1"/>
  <c r="F282" i="9"/>
  <c r="H281" i="9"/>
  <c r="E281" i="9" s="1"/>
  <c r="G281" i="9"/>
  <c r="F281" i="9"/>
  <c r="B281" i="9"/>
  <c r="H280" i="9"/>
  <c r="G280" i="9"/>
  <c r="F280" i="9"/>
  <c r="E280" i="9"/>
  <c r="B280" i="9" s="1"/>
  <c r="H279" i="9"/>
  <c r="E279" i="9" s="1"/>
  <c r="G279" i="9"/>
  <c r="F279" i="9"/>
  <c r="B279" i="9"/>
  <c r="F278" i="9"/>
  <c r="F277" i="9"/>
  <c r="F276" i="9"/>
  <c r="L274" i="9"/>
  <c r="F274" i="9" s="1"/>
  <c r="H274" i="9"/>
  <c r="I273" i="9"/>
  <c r="H273" i="9"/>
  <c r="F273" i="9"/>
  <c r="E272" i="9"/>
  <c r="M271" i="9"/>
  <c r="L271" i="9"/>
  <c r="F271" i="9"/>
  <c r="E271" i="9"/>
  <c r="B271" i="9"/>
  <c r="M270" i="9"/>
  <c r="L270" i="9"/>
  <c r="F270" i="9" s="1"/>
  <c r="E270" i="9"/>
  <c r="B270" i="9" s="1"/>
  <c r="M269" i="9"/>
  <c r="L269" i="9"/>
  <c r="F269" i="9"/>
  <c r="E269" i="9"/>
  <c r="B269" i="9"/>
  <c r="M268" i="9"/>
  <c r="L268" i="9"/>
  <c r="F268" i="9" s="1"/>
  <c r="E268" i="9"/>
  <c r="B268" i="9" s="1"/>
  <c r="M267" i="9"/>
  <c r="L267" i="9"/>
  <c r="F267" i="9"/>
  <c r="E267" i="9"/>
  <c r="B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c r="E251" i="9"/>
  <c r="B251" i="9"/>
  <c r="M250" i="9"/>
  <c r="L250" i="9"/>
  <c r="F250" i="9" s="1"/>
  <c r="E250" i="9"/>
  <c r="B250" i="9" s="1"/>
  <c r="M249" i="9"/>
  <c r="L249" i="9"/>
  <c r="F249" i="9"/>
  <c r="E249" i="9"/>
  <c r="B249" i="9"/>
  <c r="M248" i="9"/>
  <c r="L248" i="9"/>
  <c r="F248" i="9" s="1"/>
  <c r="E248" i="9"/>
  <c r="B248" i="9" s="1"/>
  <c r="M247" i="9"/>
  <c r="L247" i="9"/>
  <c r="F247" i="9"/>
  <c r="E247" i="9"/>
  <c r="B247" i="9"/>
  <c r="M246" i="9"/>
  <c r="L246" i="9"/>
  <c r="F246" i="9" s="1"/>
  <c r="E246" i="9"/>
  <c r="B246" i="9" s="1"/>
  <c r="M245" i="9"/>
  <c r="L245" i="9"/>
  <c r="F245" i="9"/>
  <c r="E245" i="9"/>
  <c r="B245" i="9"/>
  <c r="M244" i="9"/>
  <c r="L244" i="9"/>
  <c r="F244" i="9" s="1"/>
  <c r="E244" i="9"/>
  <c r="B244" i="9" s="1"/>
  <c r="M243" i="9"/>
  <c r="L243" i="9"/>
  <c r="F243" i="9"/>
  <c r="E243" i="9"/>
  <c r="B243" i="9"/>
  <c r="M242" i="9"/>
  <c r="L242" i="9"/>
  <c r="F242" i="9" s="1"/>
  <c r="E242" i="9"/>
  <c r="B242" i="9" s="1"/>
  <c r="M241" i="9"/>
  <c r="L241" i="9"/>
  <c r="F241" i="9"/>
  <c r="E241" i="9"/>
  <c r="B241" i="9"/>
  <c r="M240" i="9"/>
  <c r="L240" i="9"/>
  <c r="F240" i="9" s="1"/>
  <c r="E240" i="9"/>
  <c r="B240" i="9" s="1"/>
  <c r="M239" i="9"/>
  <c r="L239" i="9"/>
  <c r="F239" i="9"/>
  <c r="E239" i="9"/>
  <c r="B239" i="9"/>
  <c r="M238" i="9"/>
  <c r="L238" i="9"/>
  <c r="F238" i="9" s="1"/>
  <c r="E238" i="9"/>
  <c r="B238" i="9" s="1"/>
  <c r="M237" i="9"/>
  <c r="L237" i="9"/>
  <c r="F237" i="9"/>
  <c r="E237" i="9"/>
  <c r="B237" i="9"/>
  <c r="M236" i="9"/>
  <c r="L236" i="9"/>
  <c r="F236" i="9" s="1"/>
  <c r="E236" i="9"/>
  <c r="B236" i="9" s="1"/>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M228" i="9"/>
  <c r="L228" i="9"/>
  <c r="F228" i="9" s="1"/>
  <c r="E228" i="9"/>
  <c r="B228" i="9" s="1"/>
  <c r="M227" i="9"/>
  <c r="L227" i="9"/>
  <c r="F227" i="9" s="1"/>
  <c r="B227" i="9" s="1"/>
  <c r="E227" i="9"/>
  <c r="M226" i="9"/>
  <c r="L226" i="9"/>
  <c r="E226" i="9"/>
  <c r="H225" i="9"/>
  <c r="G225" i="9"/>
  <c r="F225" i="9"/>
  <c r="M224" i="9"/>
  <c r="L224" i="9"/>
  <c r="F224" i="9" s="1"/>
  <c r="E224" i="9"/>
  <c r="M223" i="9"/>
  <c r="L223" i="9"/>
  <c r="F223" i="9"/>
  <c r="E223" i="9"/>
  <c r="B223" i="9"/>
  <c r="M222" i="9"/>
  <c r="L222" i="9"/>
  <c r="F222" i="9" s="1"/>
  <c r="E222" i="9"/>
  <c r="B222" i="9" s="1"/>
  <c r="M221" i="9"/>
  <c r="L221" i="9"/>
  <c r="F221" i="9" s="1"/>
  <c r="B221" i="9" s="1"/>
  <c r="E221" i="9"/>
  <c r="M220" i="9"/>
  <c r="L220" i="9"/>
  <c r="E220" i="9"/>
  <c r="M219" i="9"/>
  <c r="L219" i="9"/>
  <c r="F219" i="9" s="1"/>
  <c r="B219" i="9" s="1"/>
  <c r="E219" i="9"/>
  <c r="M218" i="9"/>
  <c r="L218" i="9"/>
  <c r="E218" i="9"/>
  <c r="M217" i="9"/>
  <c r="L217" i="9"/>
  <c r="F217" i="9"/>
  <c r="E217" i="9"/>
  <c r="B217" i="9"/>
  <c r="M216" i="9"/>
  <c r="L216" i="9"/>
  <c r="E216" i="9"/>
  <c r="M215" i="9"/>
  <c r="L215" i="9"/>
  <c r="F215" i="9"/>
  <c r="E215" i="9"/>
  <c r="B215" i="9"/>
  <c r="M214" i="9"/>
  <c r="L214" i="9"/>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F158" i="9"/>
  <c r="E158" i="9"/>
  <c r="B158" i="9" s="1"/>
  <c r="H157" i="9"/>
  <c r="G157" i="9"/>
  <c r="F157" i="9"/>
  <c r="E157" i="9"/>
  <c r="B157" i="9"/>
  <c r="H156" i="9"/>
  <c r="G156" i="9"/>
  <c r="F156" i="9"/>
  <c r="E156" i="9"/>
  <c r="B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G148" i="9"/>
  <c r="F148" i="9"/>
  <c r="E148" i="9"/>
  <c r="B148" i="9"/>
  <c r="H147" i="9"/>
  <c r="G147" i="9"/>
  <c r="F147" i="9"/>
  <c r="E147" i="9"/>
  <c r="B147" i="9" s="1"/>
  <c r="H146" i="9"/>
  <c r="E146" i="9" s="1"/>
  <c r="B146" i="9" s="1"/>
  <c r="G146" i="9"/>
  <c r="F146" i="9"/>
  <c r="H145" i="9"/>
  <c r="G145" i="9"/>
  <c r="F145" i="9"/>
  <c r="E145" i="9"/>
  <c r="B145" i="9" s="1"/>
  <c r="H144" i="9"/>
  <c r="E144" i="9" s="1"/>
  <c r="B144" i="9" s="1"/>
  <c r="G144" i="9"/>
  <c r="F144" i="9"/>
  <c r="H143" i="9"/>
  <c r="G143" i="9"/>
  <c r="F143" i="9"/>
  <c r="E143" i="9"/>
  <c r="B143" i="9" s="1"/>
  <c r="F142" i="9"/>
  <c r="H141" i="9"/>
  <c r="G141" i="9"/>
  <c r="F141" i="9"/>
  <c r="E141" i="9"/>
  <c r="B141" i="9" s="1"/>
  <c r="H140" i="9"/>
  <c r="G140" i="9"/>
  <c r="F140" i="9"/>
  <c r="E140" i="9"/>
  <c r="B140" i="9"/>
  <c r="H139" i="9"/>
  <c r="E139" i="9" s="1"/>
  <c r="B139" i="9" s="1"/>
  <c r="G139" i="9"/>
  <c r="F139" i="9"/>
  <c r="H138" i="9"/>
  <c r="E138" i="9" s="1"/>
  <c r="B138" i="9" s="1"/>
  <c r="G138" i="9"/>
  <c r="F138" i="9"/>
  <c r="H137" i="9"/>
  <c r="G137" i="9"/>
  <c r="F137" i="9"/>
  <c r="E137" i="9"/>
  <c r="B137" i="9" s="1"/>
  <c r="H136" i="9"/>
  <c r="E136" i="9" s="1"/>
  <c r="B136" i="9" s="1"/>
  <c r="G136" i="9"/>
  <c r="F136" i="9"/>
  <c r="H135" i="9"/>
  <c r="G135" i="9"/>
  <c r="F135" i="9"/>
  <c r="E135" i="9"/>
  <c r="B135" i="9" s="1"/>
  <c r="H134" i="9"/>
  <c r="G134" i="9"/>
  <c r="F134" i="9"/>
  <c r="E134" i="9"/>
  <c r="B134" i="9"/>
  <c r="H133" i="9"/>
  <c r="G133" i="9"/>
  <c r="F133" i="9"/>
  <c r="E133" i="9"/>
  <c r="B133" i="9" s="1"/>
  <c r="H132" i="9"/>
  <c r="G132" i="9"/>
  <c r="F132" i="9"/>
  <c r="E132" i="9"/>
  <c r="B132" i="9"/>
  <c r="H131" i="9"/>
  <c r="G131" i="9"/>
  <c r="F131" i="9"/>
  <c r="E131" i="9"/>
  <c r="B131" i="9" s="1"/>
  <c r="H130" i="9"/>
  <c r="E130" i="9" s="1"/>
  <c r="B130" i="9" s="1"/>
  <c r="G130" i="9"/>
  <c r="F130" i="9"/>
  <c r="H129" i="9"/>
  <c r="G129" i="9"/>
  <c r="F129" i="9"/>
  <c r="E129" i="9"/>
  <c r="B129" i="9" s="1"/>
  <c r="H128" i="9"/>
  <c r="G128" i="9"/>
  <c r="F128" i="9"/>
  <c r="E128" i="9"/>
  <c r="B128" i="9"/>
  <c r="H127" i="9"/>
  <c r="G127" i="9"/>
  <c r="F127" i="9"/>
  <c r="E127" i="9"/>
  <c r="B127" i="9" s="1"/>
  <c r="H126" i="9"/>
  <c r="E126" i="9" s="1"/>
  <c r="B126" i="9" s="1"/>
  <c r="G126" i="9"/>
  <c r="F126" i="9"/>
  <c r="H125" i="9"/>
  <c r="G125" i="9"/>
  <c r="F125" i="9"/>
  <c r="E125" i="9"/>
  <c r="B125" i="9" s="1"/>
  <c r="H124" i="9"/>
  <c r="G124" i="9"/>
  <c r="F124" i="9"/>
  <c r="E124" i="9"/>
  <c r="B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G118" i="9"/>
  <c r="F118" i="9"/>
  <c r="E118" i="9"/>
  <c r="B118" i="9"/>
  <c r="H117" i="9"/>
  <c r="G117" i="9"/>
  <c r="F117" i="9"/>
  <c r="E117" i="9"/>
  <c r="B117" i="9" s="1"/>
  <c r="H116" i="9"/>
  <c r="G116" i="9"/>
  <c r="F116" i="9"/>
  <c r="E116" i="9"/>
  <c r="B116" i="9"/>
  <c r="H115" i="9"/>
  <c r="G115" i="9"/>
  <c r="F115" i="9"/>
  <c r="E115" i="9"/>
  <c r="B115" i="9" s="1"/>
  <c r="H114" i="9"/>
  <c r="G114" i="9"/>
  <c r="F114" i="9"/>
  <c r="E114" i="9"/>
  <c r="B114" i="9"/>
  <c r="H113" i="9"/>
  <c r="G113" i="9"/>
  <c r="F113" i="9"/>
  <c r="E113" i="9"/>
  <c r="B113" i="9" s="1"/>
  <c r="H112" i="9"/>
  <c r="G112" i="9"/>
  <c r="F112" i="9"/>
  <c r="E112" i="9"/>
  <c r="B112" i="9" s="1"/>
  <c r="H111" i="9"/>
  <c r="G111" i="9"/>
  <c r="F111" i="9"/>
  <c r="E111" i="9"/>
  <c r="B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G101" i="9"/>
  <c r="F101" i="9"/>
  <c r="E101" i="9"/>
  <c r="B101" i="9"/>
  <c r="H100" i="9"/>
  <c r="G100" i="9"/>
  <c r="F100" i="9"/>
  <c r="E100" i="9"/>
  <c r="B100" i="9" s="1"/>
  <c r="H99" i="9"/>
  <c r="E99" i="9" s="1"/>
  <c r="B99" i="9" s="1"/>
  <c r="G99" i="9"/>
  <c r="F99" i="9"/>
  <c r="H98" i="9"/>
  <c r="G98" i="9"/>
  <c r="F98" i="9"/>
  <c r="E98" i="9"/>
  <c r="B98" i="9" s="1"/>
  <c r="H97" i="9"/>
  <c r="G97" i="9"/>
  <c r="F97" i="9"/>
  <c r="E97" i="9"/>
  <c r="B97" i="9"/>
  <c r="H96" i="9"/>
  <c r="G96" i="9"/>
  <c r="F96" i="9"/>
  <c r="E96" i="9"/>
  <c r="B96" i="9" s="1"/>
  <c r="H95" i="9"/>
  <c r="G95" i="9"/>
  <c r="F95" i="9"/>
  <c r="E95" i="9"/>
  <c r="B95" i="9"/>
  <c r="H94" i="9"/>
  <c r="G94" i="9"/>
  <c r="F94" i="9"/>
  <c r="E94" i="9"/>
  <c r="B94" i="9" s="1"/>
  <c r="H93" i="9"/>
  <c r="G93" i="9"/>
  <c r="F93" i="9"/>
  <c r="E93" i="9"/>
  <c r="B93" i="9"/>
  <c r="H92" i="9"/>
  <c r="G92" i="9"/>
  <c r="F92" i="9"/>
  <c r="E92" i="9"/>
  <c r="B92" i="9" s="1"/>
  <c r="H91" i="9"/>
  <c r="G91" i="9"/>
  <c r="F91" i="9"/>
  <c r="E91" i="9"/>
  <c r="B91" i="9"/>
  <c r="H90" i="9"/>
  <c r="G90" i="9"/>
  <c r="F90" i="9"/>
  <c r="E90" i="9"/>
  <c r="B90" i="9" s="1"/>
  <c r="H89" i="9"/>
  <c r="G89" i="9"/>
  <c r="F89" i="9"/>
  <c r="E89" i="9"/>
  <c r="B89" i="9"/>
  <c r="H88" i="9"/>
  <c r="G88" i="9"/>
  <c r="F88" i="9"/>
  <c r="E88" i="9"/>
  <c r="B88" i="9" s="1"/>
  <c r="H87" i="9"/>
  <c r="G87" i="9"/>
  <c r="F87" i="9"/>
  <c r="E87" i="9"/>
  <c r="B87" i="9"/>
  <c r="H86" i="9"/>
  <c r="G86" i="9"/>
  <c r="F86" i="9"/>
  <c r="E86" i="9"/>
  <c r="B86" i="9" s="1"/>
  <c r="H85" i="9"/>
  <c r="G85" i="9"/>
  <c r="F85" i="9"/>
  <c r="E85" i="9"/>
  <c r="B85" i="9"/>
  <c r="H84" i="9"/>
  <c r="G84" i="9"/>
  <c r="F84" i="9"/>
  <c r="E84" i="9"/>
  <c r="B84" i="9"/>
  <c r="H83" i="9"/>
  <c r="G83" i="9"/>
  <c r="F83" i="9"/>
  <c r="E83" i="9"/>
  <c r="B83" i="9" s="1"/>
  <c r="H82" i="9"/>
  <c r="G82" i="9"/>
  <c r="F82" i="9"/>
  <c r="E82" i="9"/>
  <c r="B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G76" i="9"/>
  <c r="F76" i="9"/>
  <c r="E76" i="9"/>
  <c r="B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G70" i="9"/>
  <c r="F70" i="9"/>
  <c r="E70" i="9"/>
  <c r="B70" i="9" s="1"/>
  <c r="H69" i="9"/>
  <c r="G69" i="9"/>
  <c r="F69" i="9"/>
  <c r="E69" i="9"/>
  <c r="B69" i="9" s="1"/>
  <c r="H68" i="9"/>
  <c r="E68" i="9" s="1"/>
  <c r="B68" i="9" s="1"/>
  <c r="G68" i="9"/>
  <c r="F68" i="9"/>
  <c r="H67" i="9"/>
  <c r="E67" i="9" s="1"/>
  <c r="B67" i="9" s="1"/>
  <c r="G67" i="9"/>
  <c r="F67" i="9"/>
  <c r="H66" i="9"/>
  <c r="E66" i="9" s="1"/>
  <c r="B66" i="9" s="1"/>
  <c r="G66" i="9"/>
  <c r="F66" i="9"/>
  <c r="H65" i="9"/>
  <c r="G65" i="9"/>
  <c r="F65" i="9"/>
  <c r="E65" i="9"/>
  <c r="B65" i="9" s="1"/>
  <c r="H64" i="9"/>
  <c r="G64" i="9"/>
  <c r="F64" i="9"/>
  <c r="E64" i="9"/>
  <c r="B64" i="9"/>
  <c r="H63" i="9"/>
  <c r="G63" i="9"/>
  <c r="F63" i="9"/>
  <c r="E63" i="9"/>
  <c r="B63" i="9" s="1"/>
  <c r="H62" i="9"/>
  <c r="G62" i="9"/>
  <c r="F62" i="9"/>
  <c r="E62" i="9"/>
  <c r="B62" i="9"/>
  <c r="H61" i="9"/>
  <c r="G61" i="9"/>
  <c r="F61" i="9"/>
  <c r="E61" i="9"/>
  <c r="B61" i="9" s="1"/>
  <c r="H60" i="9"/>
  <c r="G60" i="9"/>
  <c r="F60" i="9"/>
  <c r="E60" i="9"/>
  <c r="B60" i="9"/>
  <c r="H59" i="9"/>
  <c r="G59" i="9"/>
  <c r="F59" i="9"/>
  <c r="E59" i="9"/>
  <c r="B59" i="9" s="1"/>
  <c r="H58" i="9"/>
  <c r="G58" i="9"/>
  <c r="F58" i="9"/>
  <c r="H57" i="9"/>
  <c r="G57" i="9"/>
  <c r="F57" i="9"/>
  <c r="E57" i="9"/>
  <c r="B57" i="9" s="1"/>
  <c r="H56" i="9"/>
  <c r="G56" i="9"/>
  <c r="F56" i="9"/>
  <c r="E56" i="9"/>
  <c r="B56" i="9"/>
  <c r="H55" i="9"/>
  <c r="G55" i="9"/>
  <c r="F55" i="9"/>
  <c r="E55" i="9"/>
  <c r="B55" i="9" s="1"/>
  <c r="H54" i="9"/>
  <c r="E54" i="9" s="1"/>
  <c r="B54" i="9" s="1"/>
  <c r="G54" i="9"/>
  <c r="F54" i="9"/>
  <c r="H53" i="9"/>
  <c r="E53" i="9" s="1"/>
  <c r="B53" i="9" s="1"/>
  <c r="G53" i="9"/>
  <c r="F53" i="9"/>
  <c r="H52" i="9"/>
  <c r="G52" i="9"/>
  <c r="F52" i="9"/>
  <c r="E52" i="9"/>
  <c r="B52" i="9" s="1"/>
  <c r="H51" i="9"/>
  <c r="G51" i="9"/>
  <c r="F51" i="9"/>
  <c r="E51" i="9"/>
  <c r="B51" i="9"/>
  <c r="H50" i="9"/>
  <c r="G50" i="9"/>
  <c r="F50" i="9"/>
  <c r="E50" i="9"/>
  <c r="B50" i="9" s="1"/>
  <c r="H49" i="9"/>
  <c r="E49" i="9" s="1"/>
  <c r="B49" i="9" s="1"/>
  <c r="G49" i="9"/>
  <c r="F49" i="9"/>
  <c r="H48" i="9"/>
  <c r="G48" i="9"/>
  <c r="F48" i="9"/>
  <c r="E48" i="9"/>
  <c r="B48" i="9" s="1"/>
  <c r="H47" i="9"/>
  <c r="G47" i="9"/>
  <c r="F47" i="9"/>
  <c r="E47" i="9"/>
  <c r="B47" i="9"/>
  <c r="H46" i="9"/>
  <c r="G46" i="9"/>
  <c r="F46" i="9"/>
  <c r="E46" i="9"/>
  <c r="B46" i="9" s="1"/>
  <c r="H45" i="9"/>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G39" i="9"/>
  <c r="F39" i="9"/>
  <c r="E39" i="9"/>
  <c r="B39" i="9" s="1"/>
  <c r="H38" i="9"/>
  <c r="G38" i="9"/>
  <c r="F38" i="9"/>
  <c r="E38" i="9"/>
  <c r="B38" i="9" s="1"/>
  <c r="H37" i="9"/>
  <c r="G37" i="9"/>
  <c r="F37" i="9"/>
  <c r="E37" i="9"/>
  <c r="B37" i="9" s="1"/>
  <c r="H36" i="9"/>
  <c r="G36" i="9"/>
  <c r="F36" i="9"/>
  <c r="E36" i="9"/>
  <c r="B36" i="9" s="1"/>
  <c r="H35" i="9"/>
  <c r="G35" i="9"/>
  <c r="F35" i="9"/>
  <c r="E35" i="9"/>
  <c r="B35" i="9" s="1"/>
  <c r="H34" i="9"/>
  <c r="E34" i="9" s="1"/>
  <c r="B34" i="9" s="1"/>
  <c r="G34" i="9"/>
  <c r="F34" i="9"/>
  <c r="H33" i="9"/>
  <c r="E33" i="9" s="1"/>
  <c r="B33" i="9" s="1"/>
  <c r="G33" i="9"/>
  <c r="F33" i="9"/>
  <c r="H32" i="9"/>
  <c r="G32" i="9"/>
  <c r="F32" i="9"/>
  <c r="E32" i="9"/>
  <c r="B32" i="9"/>
  <c r="H31" i="9"/>
  <c r="G31" i="9"/>
  <c r="F31" i="9"/>
  <c r="E31" i="9"/>
  <c r="B31" i="9" s="1"/>
  <c r="H30" i="9"/>
  <c r="G30" i="9"/>
  <c r="F30" i="9"/>
  <c r="E30" i="9"/>
  <c r="B30" i="9"/>
  <c r="H29" i="9"/>
  <c r="G29" i="9"/>
  <c r="F29" i="9"/>
  <c r="E29" i="9"/>
  <c r="B29" i="9" s="1"/>
  <c r="H28" i="9"/>
  <c r="G28" i="9"/>
  <c r="F28" i="9"/>
  <c r="E28" i="9"/>
  <c r="B28" i="9" s="1"/>
  <c r="H27" i="9"/>
  <c r="G27" i="9"/>
  <c r="F27" i="9"/>
  <c r="E27" i="9"/>
  <c r="B27" i="9" s="1"/>
  <c r="H26" i="9"/>
  <c r="E26" i="9" s="1"/>
  <c r="B26" i="9" s="1"/>
  <c r="G26" i="9"/>
  <c r="F26" i="9"/>
  <c r="H25" i="9"/>
  <c r="E25" i="9" s="1"/>
  <c r="B25" i="9" s="1"/>
  <c r="G25" i="9"/>
  <c r="F25" i="9"/>
  <c r="H24" i="9"/>
  <c r="G24" i="9"/>
  <c r="F24" i="9"/>
  <c r="E24" i="9"/>
  <c r="B24" i="9"/>
  <c r="H23" i="9"/>
  <c r="G23" i="9"/>
  <c r="F23" i="9"/>
  <c r="E23" i="9"/>
  <c r="B23" i="9" s="1"/>
  <c r="H22" i="9"/>
  <c r="E22" i="9" s="1"/>
  <c r="B22" i="9" s="1"/>
  <c r="G22" i="9"/>
  <c r="F22" i="9"/>
  <c r="H21" i="9"/>
  <c r="E21" i="9" s="1"/>
  <c r="B21" i="9" s="1"/>
  <c r="G21" i="9"/>
  <c r="F21" i="9"/>
  <c r="F20" i="9"/>
  <c r="F4" i="9"/>
  <c r="O3" i="9"/>
  <c r="G274" i="9" s="1"/>
  <c r="I3" i="9"/>
  <c r="H3" i="9"/>
  <c r="G3" i="9"/>
  <c r="D101" i="8"/>
  <c r="I36" i="3" s="1"/>
  <c r="D95" i="8"/>
  <c r="D90" i="8"/>
  <c r="C1565" i="1" s="1"/>
  <c r="D85" i="8"/>
  <c r="D80" i="8"/>
  <c r="D75" i="8"/>
  <c r="D70" i="8"/>
  <c r="D65" i="8"/>
  <c r="D60" i="8"/>
  <c r="D55" i="8"/>
  <c r="D50" i="8"/>
  <c r="D49" i="8" s="1"/>
  <c r="C1524" i="1" s="1"/>
  <c r="D44" i="8"/>
  <c r="D36" i="8"/>
  <c r="D26" i="8"/>
  <c r="D18" i="8"/>
  <c r="D8" i="8"/>
  <c r="D6" i="8"/>
  <c r="C1481" i="1" s="1"/>
  <c r="E44" i="7"/>
  <c r="D44" i="7"/>
  <c r="E39" i="7"/>
  <c r="D39" i="7"/>
  <c r="E38" i="7"/>
  <c r="D38" i="7"/>
  <c r="E30" i="7"/>
  <c r="D30" i="7"/>
  <c r="E23" i="7"/>
  <c r="D23" i="7"/>
  <c r="E22" i="7"/>
  <c r="D22" i="7"/>
  <c r="E7" i="7"/>
  <c r="D7" i="7"/>
  <c r="E6" i="7"/>
  <c r="D6" i="7"/>
  <c r="E5" i="7"/>
  <c r="D5" i="7"/>
  <c r="G297" i="9" s="1"/>
  <c r="E297"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E141"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E246" i="5"/>
  <c r="E245" i="5" s="1"/>
  <c r="D246" i="5"/>
  <c r="F246" i="5" s="1"/>
  <c r="D245" i="5"/>
  <c r="F245" i="5" s="1"/>
  <c r="F244" i="5"/>
  <c r="F243" i="5"/>
  <c r="E242" i="5"/>
  <c r="D242" i="5"/>
  <c r="F242" i="5" s="1"/>
  <c r="F241" i="5"/>
  <c r="F240" i="5"/>
  <c r="E239" i="5"/>
  <c r="D239" i="5"/>
  <c r="D238"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292" i="9" s="1"/>
  <c r="F205" i="5"/>
  <c r="F204" i="5"/>
  <c r="F203" i="5"/>
  <c r="F202" i="5"/>
  <c r="F201" i="5"/>
  <c r="F200" i="5"/>
  <c r="F199" i="5"/>
  <c r="E198" i="5"/>
  <c r="D198" i="5"/>
  <c r="F198" i="5" s="1"/>
  <c r="F197" i="5"/>
  <c r="F196" i="5"/>
  <c r="F195" i="5"/>
  <c r="F194" i="5"/>
  <c r="F193" i="5"/>
  <c r="F192" i="5"/>
  <c r="E191" i="5"/>
  <c r="D191" i="5"/>
  <c r="D190" i="5" s="1"/>
  <c r="E190" i="5"/>
  <c r="H291" i="9" s="1"/>
  <c r="F189" i="5"/>
  <c r="F188" i="5"/>
  <c r="F187" i="5"/>
  <c r="F186" i="5"/>
  <c r="F185" i="5"/>
  <c r="F184" i="5"/>
  <c r="F183" i="5"/>
  <c r="F182" i="5"/>
  <c r="F181" i="5"/>
  <c r="E180" i="5"/>
  <c r="E177" i="5" s="1"/>
  <c r="D180" i="5"/>
  <c r="F180" i="5" s="1"/>
  <c r="F179" i="5"/>
  <c r="F178"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87" i="5"/>
  <c r="D87" i="5"/>
  <c r="F87" i="5" s="1"/>
  <c r="F86" i="5"/>
  <c r="F85" i="5"/>
  <c r="F84" i="5"/>
  <c r="F83" i="5"/>
  <c r="F82" i="5"/>
  <c r="F81" i="5"/>
  <c r="F80" i="5"/>
  <c r="E79" i="5"/>
  <c r="D79" i="5"/>
  <c r="F79" i="5" s="1"/>
  <c r="E78" i="5"/>
  <c r="D78" i="5"/>
  <c r="F78" i="5" s="1"/>
  <c r="F77" i="5"/>
  <c r="F76" i="5"/>
  <c r="F75" i="5"/>
  <c r="F74" i="5"/>
  <c r="F73" i="5"/>
  <c r="F72" i="5"/>
  <c r="F71" i="5"/>
  <c r="E70" i="5"/>
  <c r="E69" i="5" s="1"/>
  <c r="E68" i="5"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E528" i="4" s="1"/>
  <c r="D594" i="4"/>
  <c r="F594" i="4" s="1"/>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D528"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D460" i="4"/>
  <c r="D459" i="4" s="1"/>
  <c r="F459"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1" i="1" s="1"/>
  <c r="D427" i="4"/>
  <c r="F426" i="4"/>
  <c r="F425" i="4"/>
  <c r="F424" i="4"/>
  <c r="F423" i="4"/>
  <c r="E422" i="4"/>
  <c r="D422" i="4"/>
  <c r="D421" i="4" s="1"/>
  <c r="E421" i="4"/>
  <c r="E420" i="4" s="1"/>
  <c r="E635" i="4" s="1"/>
  <c r="E418" i="4"/>
  <c r="D418" i="4"/>
  <c r="F418" i="4" s="1"/>
  <c r="E417" i="4"/>
  <c r="D417" i="4"/>
  <c r="C412" i="1" s="1"/>
  <c r="H412" i="1" s="1"/>
  <c r="E416" i="4"/>
  <c r="E643" i="4" s="1"/>
  <c r="D637" i="1" s="1"/>
  <c r="D416" i="4"/>
  <c r="D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E364" i="4"/>
  <c r="D359" i="1" s="1"/>
  <c r="D364" i="4"/>
  <c r="E363" i="4"/>
  <c r="D358" i="1" s="1"/>
  <c r="D363" i="4"/>
  <c r="F362" i="4"/>
  <c r="F361" i="4"/>
  <c r="F360" i="4"/>
  <c r="F359" i="4"/>
  <c r="F358" i="4"/>
  <c r="F357" i="4"/>
  <c r="E356" i="4"/>
  <c r="D356" i="4"/>
  <c r="F356" i="4" s="1"/>
  <c r="F355" i="4"/>
  <c r="F354" i="4"/>
  <c r="F353" i="4"/>
  <c r="E352" i="4"/>
  <c r="E351" i="4" s="1"/>
  <c r="D352" i="4"/>
  <c r="F352" i="4" s="1"/>
  <c r="D351" i="4"/>
  <c r="D350" i="4" s="1"/>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E299" i="4" s="1"/>
  <c r="E298"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E252" i="4" s="1"/>
  <c r="D248" i="1" s="1"/>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2" i="1" s="1"/>
  <c r="D236" i="4"/>
  <c r="F235" i="4"/>
  <c r="F234" i="4"/>
  <c r="F233" i="4"/>
  <c r="F232" i="4"/>
  <c r="E231" i="4"/>
  <c r="D231" i="4"/>
  <c r="F230" i="4"/>
  <c r="F229" i="4"/>
  <c r="E228" i="4"/>
  <c r="D228" i="4"/>
  <c r="F228" i="4" s="1"/>
  <c r="F227" i="4"/>
  <c r="F226" i="4"/>
  <c r="E225" i="4"/>
  <c r="D225" i="4"/>
  <c r="F225" i="4" s="1"/>
  <c r="E224" i="4"/>
  <c r="D220" i="1" s="1"/>
  <c r="D224" i="4"/>
  <c r="F223" i="4"/>
  <c r="F222" i="4"/>
  <c r="F221" i="4"/>
  <c r="F220" i="4"/>
  <c r="E219" i="4"/>
  <c r="D219" i="4"/>
  <c r="F219" i="4" s="1"/>
  <c r="F218" i="4"/>
  <c r="F217" i="4"/>
  <c r="E216" i="4"/>
  <c r="D216" i="4"/>
  <c r="F216" i="4" s="1"/>
  <c r="E215" i="4"/>
  <c r="D215" i="4"/>
  <c r="F215" i="4" s="1"/>
  <c r="F214" i="4"/>
  <c r="F213" i="4"/>
  <c r="F212" i="4"/>
  <c r="F211" i="4"/>
  <c r="E210" i="4"/>
  <c r="E196" i="4" s="1"/>
  <c r="D192" i="1" s="1"/>
  <c r="D210" i="4"/>
  <c r="F209" i="4"/>
  <c r="F208" i="4"/>
  <c r="F207" i="4"/>
  <c r="F206" i="4"/>
  <c r="F205" i="4"/>
  <c r="F204" i="4"/>
  <c r="F203" i="4"/>
  <c r="E202" i="4"/>
  <c r="D198" i="1" s="1"/>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E163" i="4" s="1"/>
  <c r="D159" i="1" s="1"/>
  <c r="D177" i="4"/>
  <c r="F176" i="4"/>
  <c r="F175" i="4"/>
  <c r="F174" i="4"/>
  <c r="F173" i="4"/>
  <c r="F172" i="4"/>
  <c r="F171" i="4"/>
  <c r="F170" i="4"/>
  <c r="E169" i="4"/>
  <c r="D165" i="1" s="1"/>
  <c r="D169" i="4"/>
  <c r="F168" i="4"/>
  <c r="F167" i="4"/>
  <c r="F166" i="4"/>
  <c r="F165" i="4"/>
  <c r="E164" i="4"/>
  <c r="D160" i="1" s="1"/>
  <c r="D164" i="4"/>
  <c r="F162" i="4"/>
  <c r="F161" i="4"/>
  <c r="F160" i="4"/>
  <c r="E159" i="4"/>
  <c r="E152" i="4" s="1"/>
  <c r="D148" i="1" s="1"/>
  <c r="D159" i="4"/>
  <c r="F158" i="4"/>
  <c r="F157" i="4"/>
  <c r="F156" i="4"/>
  <c r="F155" i="4"/>
  <c r="F154" i="4"/>
  <c r="E153" i="4"/>
  <c r="D153" i="4"/>
  <c r="F153" i="4" s="1"/>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E124" i="4" s="1"/>
  <c r="D125" i="4"/>
  <c r="F125" i="4" s="1"/>
  <c r="D124" i="4"/>
  <c r="F124" i="4" s="1"/>
  <c r="F123" i="4"/>
  <c r="F122" i="4"/>
  <c r="F121" i="4"/>
  <c r="E120" i="4"/>
  <c r="E106" i="4" s="1"/>
  <c r="D102" i="1" s="1"/>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D83" i="4"/>
  <c r="E82" i="4"/>
  <c r="D78" i="1" s="1"/>
  <c r="F81" i="4"/>
  <c r="F80" i="4"/>
  <c r="F79" i="4"/>
  <c r="F78" i="4"/>
  <c r="E77" i="4"/>
  <c r="D77" i="4"/>
  <c r="F77" i="4" s="1"/>
  <c r="F76" i="4"/>
  <c r="F75" i="4"/>
  <c r="E74" i="4"/>
  <c r="D70" i="1" s="1"/>
  <c r="D74" i="4"/>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19" i="1" s="1"/>
  <c r="D23" i="4"/>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G23" i="3"/>
  <c r="B23" i="3"/>
  <c r="G22" i="3"/>
  <c r="B22" i="3"/>
  <c r="I21" i="3"/>
  <c r="G21" i="3"/>
  <c r="B21" i="3"/>
  <c r="I20" i="3"/>
  <c r="H20" i="3"/>
  <c r="G20" i="3"/>
  <c r="B20" i="3"/>
  <c r="G19" i="3"/>
  <c r="B19" i="3"/>
  <c r="G18" i="3"/>
  <c r="B18" i="3"/>
  <c r="G17" i="3"/>
  <c r="B17" i="3"/>
  <c r="G16" i="3"/>
  <c r="B16" i="3"/>
  <c r="H10" i="3" a="1"/>
  <c r="H10" i="3" s="1"/>
  <c r="L3" i="9" s="1"/>
  <c r="H1580" i="1"/>
  <c r="C1580" i="1"/>
  <c r="G1580" i="1" s="1"/>
  <c r="G1579" i="1"/>
  <c r="C1579" i="1"/>
  <c r="H1579" i="1" s="1"/>
  <c r="C1578" i="1"/>
  <c r="G1578" i="1" s="1"/>
  <c r="G1577" i="1"/>
  <c r="C1577" i="1"/>
  <c r="H1577"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G1531" i="1"/>
  <c r="C1531" i="1"/>
  <c r="H1531" i="1" s="1"/>
  <c r="H1530" i="1"/>
  <c r="C1530" i="1"/>
  <c r="G1530" i="1" s="1"/>
  <c r="G1529" i="1"/>
  <c r="C1529" i="1"/>
  <c r="H1529" i="1" s="1"/>
  <c r="H1528" i="1"/>
  <c r="C1528" i="1"/>
  <c r="G1528" i="1" s="1"/>
  <c r="G1527" i="1"/>
  <c r="C1527" i="1"/>
  <c r="H1527" i="1" s="1"/>
  <c r="H1526" i="1"/>
  <c r="C1526" i="1"/>
  <c r="G1526" i="1" s="1"/>
  <c r="G1525" i="1"/>
  <c r="C1525" i="1"/>
  <c r="H1525" i="1" s="1"/>
  <c r="G1523" i="1"/>
  <c r="C1523" i="1"/>
  <c r="H1523" i="1" s="1"/>
  <c r="H1522" i="1"/>
  <c r="C1522" i="1"/>
  <c r="G1522" i="1" s="1"/>
  <c r="G1521" i="1"/>
  <c r="C1521" i="1"/>
  <c r="H1521" i="1" s="1"/>
  <c r="H1520" i="1"/>
  <c r="C1520" i="1"/>
  <c r="G1520" i="1" s="1"/>
  <c r="G1519" i="1"/>
  <c r="C1519" i="1"/>
  <c r="H1519" i="1" s="1"/>
  <c r="C1516" i="1"/>
  <c r="C1515" i="1"/>
  <c r="H1515" i="1" s="1"/>
  <c r="C1514" i="1"/>
  <c r="G1513" i="1"/>
  <c r="C1513" i="1"/>
  <c r="H1513" i="1" s="1"/>
  <c r="C1512" i="1"/>
  <c r="C1511" i="1"/>
  <c r="H1511" i="1" s="1"/>
  <c r="C1510" i="1"/>
  <c r="G1509" i="1"/>
  <c r="C1509" i="1"/>
  <c r="H1509" i="1" s="1"/>
  <c r="C1508" i="1"/>
  <c r="C1507" i="1"/>
  <c r="H1507" i="1" s="1"/>
  <c r="C1506" i="1"/>
  <c r="G1505" i="1"/>
  <c r="C1505" i="1"/>
  <c r="H1505" i="1" s="1"/>
  <c r="C1504" i="1"/>
  <c r="C1503" i="1"/>
  <c r="H1503" i="1" s="1"/>
  <c r="C1502" i="1"/>
  <c r="C1501" i="1"/>
  <c r="H1501" i="1" s="1"/>
  <c r="C1500" i="1"/>
  <c r="C1498" i="1"/>
  <c r="G1497" i="1"/>
  <c r="C1497" i="1"/>
  <c r="H1497" i="1" s="1"/>
  <c r="C1496" i="1"/>
  <c r="G1495" i="1"/>
  <c r="C1495" i="1"/>
  <c r="H1495" i="1" s="1"/>
  <c r="C1494" i="1"/>
  <c r="G1493" i="1"/>
  <c r="C1493" i="1"/>
  <c r="H1493" i="1" s="1"/>
  <c r="C1492" i="1"/>
  <c r="C1491" i="1"/>
  <c r="H1491" i="1" s="1"/>
  <c r="C1490" i="1"/>
  <c r="G1489" i="1"/>
  <c r="C1489" i="1"/>
  <c r="H1489" i="1" s="1"/>
  <c r="C1488" i="1"/>
  <c r="G1487" i="1"/>
  <c r="C1487" i="1"/>
  <c r="H1487" i="1" s="1"/>
  <c r="C1486" i="1"/>
  <c r="G1485" i="1"/>
  <c r="C1485" i="1"/>
  <c r="H1485" i="1" s="1"/>
  <c r="C1484" i="1"/>
  <c r="C1483" i="1"/>
  <c r="H1483" i="1" s="1"/>
  <c r="C1482"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H1445" i="1" s="1"/>
  <c r="C1445" i="1"/>
  <c r="D1444" i="1"/>
  <c r="H1444" i="1" s="1"/>
  <c r="C1444" i="1"/>
  <c r="J1443" i="1"/>
  <c r="D1443" i="1"/>
  <c r="H1443" i="1" s="1"/>
  <c r="C1443" i="1"/>
  <c r="D1442" i="1"/>
  <c r="H1442" i="1" s="1"/>
  <c r="C1442" i="1"/>
  <c r="J1441" i="1"/>
  <c r="D1441" i="1"/>
  <c r="H1441" i="1" s="1"/>
  <c r="C1441" i="1"/>
  <c r="D1440" i="1"/>
  <c r="H1440" i="1" s="1"/>
  <c r="C1440" i="1"/>
  <c r="J1439" i="1"/>
  <c r="D1439" i="1"/>
  <c r="H1439" i="1" s="1"/>
  <c r="C1439" i="1"/>
  <c r="H1438" i="1"/>
  <c r="D1438" i="1"/>
  <c r="C1438" i="1"/>
  <c r="G1438" i="1" s="1"/>
  <c r="D1437" i="1"/>
  <c r="H1437" i="1" s="1"/>
  <c r="C1437" i="1"/>
  <c r="H1436" i="1"/>
  <c r="D1436" i="1"/>
  <c r="C1436" i="1"/>
  <c r="G1436" i="1" s="1"/>
  <c r="D1435" i="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H1423" i="1"/>
  <c r="D1423" i="1"/>
  <c r="C1423" i="1"/>
  <c r="G1423" i="1" s="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H1409" i="1"/>
  <c r="D1409" i="1"/>
  <c r="C1409" i="1"/>
  <c r="G1409" i="1" s="1"/>
  <c r="D1408" i="1"/>
  <c r="H1408" i="1" s="1"/>
  <c r="C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H1383" i="1"/>
  <c r="D1383" i="1"/>
  <c r="C1383" i="1"/>
  <c r="G1383" i="1" s="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H1329" i="1"/>
  <c r="D1329" i="1"/>
  <c r="C1329" i="1"/>
  <c r="G1329" i="1" s="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H1315" i="1"/>
  <c r="D1315" i="1"/>
  <c r="C1315" i="1"/>
  <c r="G1315" i="1" s="1"/>
  <c r="D1314" i="1"/>
  <c r="H1314" i="1" s="1"/>
  <c r="C1314" i="1"/>
  <c r="H1313" i="1"/>
  <c r="D1313" i="1"/>
  <c r="C1313" i="1"/>
  <c r="G1313" i="1" s="1"/>
  <c r="D1312" i="1"/>
  <c r="H1312" i="1" s="1"/>
  <c r="C1312" i="1"/>
  <c r="H1311" i="1"/>
  <c r="D1311" i="1"/>
  <c r="C1311" i="1"/>
  <c r="G1311" i="1" s="1"/>
  <c r="D1310" i="1"/>
  <c r="H1310" i="1" s="1"/>
  <c r="C1310" i="1"/>
  <c r="H1309" i="1"/>
  <c r="D1309" i="1"/>
  <c r="C1309" i="1"/>
  <c r="G1309" i="1" s="1"/>
  <c r="D1308" i="1"/>
  <c r="C1308" i="1"/>
  <c r="D1307" i="1"/>
  <c r="H1307" i="1" s="1"/>
  <c r="C1307" i="1"/>
  <c r="H1306" i="1"/>
  <c r="D1306" i="1"/>
  <c r="C1306" i="1"/>
  <c r="G1306" i="1" s="1"/>
  <c r="D1305" i="1"/>
  <c r="H1305" i="1" s="1"/>
  <c r="C1305" i="1"/>
  <c r="H1304" i="1"/>
  <c r="D1304" i="1"/>
  <c r="C1304" i="1"/>
  <c r="G1304" i="1" s="1"/>
  <c r="D1303" i="1"/>
  <c r="H1303" i="1" s="1"/>
  <c r="C1303" i="1"/>
  <c r="H1302" i="1"/>
  <c r="D1302" i="1"/>
  <c r="C1302" i="1"/>
  <c r="G1302" i="1" s="1"/>
  <c r="D1301" i="1"/>
  <c r="H1301" i="1" s="1"/>
  <c r="C1301" i="1"/>
  <c r="H1300" i="1"/>
  <c r="D1300" i="1"/>
  <c r="C1300" i="1"/>
  <c r="G1300" i="1" s="1"/>
  <c r="D1299" i="1"/>
  <c r="H1299" i="1" s="1"/>
  <c r="C1299" i="1"/>
  <c r="H1298" i="1"/>
  <c r="D1298" i="1"/>
  <c r="C1298" i="1"/>
  <c r="G1298" i="1" s="1"/>
  <c r="D1297" i="1"/>
  <c r="H1297" i="1" s="1"/>
  <c r="C1297" i="1"/>
  <c r="H1296" i="1"/>
  <c r="D1296" i="1"/>
  <c r="C1296" i="1"/>
  <c r="G1296" i="1" s="1"/>
  <c r="D1295" i="1"/>
  <c r="H1295" i="1" s="1"/>
  <c r="C1295" i="1"/>
  <c r="H1294" i="1"/>
  <c r="D1294" i="1"/>
  <c r="C1294" i="1"/>
  <c r="G1294" i="1" s="1"/>
  <c r="D1293" i="1"/>
  <c r="H1293" i="1" s="1"/>
  <c r="C1293" i="1"/>
  <c r="H1292" i="1"/>
  <c r="D1292" i="1"/>
  <c r="C1292" i="1"/>
  <c r="G1292" i="1" s="1"/>
  <c r="D1291" i="1"/>
  <c r="H1291" i="1" s="1"/>
  <c r="C1291" i="1"/>
  <c r="H1290" i="1"/>
  <c r="D1290" i="1"/>
  <c r="C1290" i="1"/>
  <c r="G1290" i="1" s="1"/>
  <c r="D1289" i="1"/>
  <c r="H1289" i="1" s="1"/>
  <c r="C1289" i="1"/>
  <c r="H1288" i="1"/>
  <c r="D1288" i="1"/>
  <c r="C1288" i="1"/>
  <c r="G1288" i="1" s="1"/>
  <c r="D1287" i="1"/>
  <c r="H1287" i="1" s="1"/>
  <c r="C1287" i="1"/>
  <c r="H1286" i="1"/>
  <c r="D1286" i="1"/>
  <c r="C1286" i="1"/>
  <c r="G1286" i="1" s="1"/>
  <c r="D1285" i="1"/>
  <c r="H1285" i="1" s="1"/>
  <c r="C1285" i="1"/>
  <c r="H1284" i="1"/>
  <c r="D1284" i="1"/>
  <c r="C1284" i="1"/>
  <c r="G1284" i="1" s="1"/>
  <c r="D1283" i="1"/>
  <c r="H1283" i="1" s="1"/>
  <c r="C1283" i="1"/>
  <c r="H1282" i="1"/>
  <c r="D1282" i="1"/>
  <c r="C1282" i="1"/>
  <c r="G1282" i="1" s="1"/>
  <c r="D1281" i="1"/>
  <c r="H1281" i="1" s="1"/>
  <c r="C1281" i="1"/>
  <c r="H1280" i="1"/>
  <c r="D1280" i="1"/>
  <c r="C1280" i="1"/>
  <c r="G1280" i="1" s="1"/>
  <c r="D1279" i="1"/>
  <c r="H1279" i="1" s="1"/>
  <c r="C1279" i="1"/>
  <c r="H1278" i="1"/>
  <c r="D1278" i="1"/>
  <c r="C1278" i="1"/>
  <c r="G1278" i="1" s="1"/>
  <c r="D1277" i="1"/>
  <c r="H1277" i="1" s="1"/>
  <c r="C1277" i="1"/>
  <c r="H1276" i="1"/>
  <c r="D1276" i="1"/>
  <c r="C1276" i="1"/>
  <c r="G1276" i="1" s="1"/>
  <c r="D1275" i="1"/>
  <c r="H1275" i="1" s="1"/>
  <c r="C1275" i="1"/>
  <c r="H1274" i="1"/>
  <c r="D1274" i="1"/>
  <c r="C1274" i="1"/>
  <c r="G1274" i="1" s="1"/>
  <c r="D1273" i="1"/>
  <c r="H1273" i="1" s="1"/>
  <c r="C1273" i="1"/>
  <c r="H1272" i="1"/>
  <c r="D1272" i="1"/>
  <c r="C1272" i="1"/>
  <c r="G1272" i="1" s="1"/>
  <c r="D1271" i="1"/>
  <c r="H1271" i="1" s="1"/>
  <c r="C1271" i="1"/>
  <c r="H1270" i="1"/>
  <c r="D1270" i="1"/>
  <c r="C1270" i="1"/>
  <c r="G1270" i="1" s="1"/>
  <c r="D1269" i="1"/>
  <c r="H1269" i="1" s="1"/>
  <c r="C1269" i="1"/>
  <c r="H1268" i="1"/>
  <c r="D1268" i="1"/>
  <c r="C1268" i="1"/>
  <c r="G1268" i="1" s="1"/>
  <c r="D1267" i="1"/>
  <c r="H1267" i="1" s="1"/>
  <c r="C1267" i="1"/>
  <c r="H1266" i="1"/>
  <c r="D1266" i="1"/>
  <c r="C1266" i="1"/>
  <c r="G1266" i="1" s="1"/>
  <c r="D1265" i="1"/>
  <c r="H1265" i="1" s="1"/>
  <c r="C1265" i="1"/>
  <c r="H1264" i="1"/>
  <c r="D1264" i="1"/>
  <c r="C1264" i="1"/>
  <c r="G1264" i="1" s="1"/>
  <c r="D1263" i="1"/>
  <c r="H1263" i="1" s="1"/>
  <c r="C1263" i="1"/>
  <c r="H1262" i="1"/>
  <c r="D1262" i="1"/>
  <c r="C1262" i="1"/>
  <c r="G1262" i="1" s="1"/>
  <c r="D1261" i="1"/>
  <c r="H1261" i="1" s="1"/>
  <c r="C1261" i="1"/>
  <c r="H1260" i="1"/>
  <c r="D1260" i="1"/>
  <c r="C1260" i="1"/>
  <c r="G1260" i="1" s="1"/>
  <c r="D1259" i="1"/>
  <c r="H1259" i="1" s="1"/>
  <c r="C1259" i="1"/>
  <c r="H1258" i="1"/>
  <c r="D1258" i="1"/>
  <c r="C1258" i="1"/>
  <c r="G1258" i="1" s="1"/>
  <c r="D1257" i="1"/>
  <c r="H1257" i="1" s="1"/>
  <c r="C1257" i="1"/>
  <c r="H1256" i="1"/>
  <c r="D1256" i="1"/>
  <c r="C1256" i="1"/>
  <c r="G1256" i="1" s="1"/>
  <c r="D1255" i="1"/>
  <c r="H1255" i="1" s="1"/>
  <c r="C1255" i="1"/>
  <c r="H1254" i="1"/>
  <c r="D1254" i="1"/>
  <c r="C1254" i="1"/>
  <c r="G1254" i="1" s="1"/>
  <c r="D1253" i="1"/>
  <c r="H1253" i="1" s="1"/>
  <c r="C1253" i="1"/>
  <c r="H1252" i="1"/>
  <c r="D1252" i="1"/>
  <c r="C1252" i="1"/>
  <c r="G1252" i="1" s="1"/>
  <c r="D1251" i="1"/>
  <c r="H1251" i="1" s="1"/>
  <c r="C1251" i="1"/>
  <c r="H1250" i="1"/>
  <c r="D1250" i="1"/>
  <c r="C1250" i="1"/>
  <c r="G1250" i="1" s="1"/>
  <c r="D1249" i="1"/>
  <c r="H1249" i="1" s="1"/>
  <c r="C1249" i="1"/>
  <c r="H1248" i="1"/>
  <c r="D1248" i="1"/>
  <c r="C1248" i="1"/>
  <c r="G1248" i="1" s="1"/>
  <c r="D1247" i="1"/>
  <c r="H1247" i="1" s="1"/>
  <c r="C1247" i="1"/>
  <c r="H1246" i="1"/>
  <c r="D1246" i="1"/>
  <c r="C1246" i="1"/>
  <c r="G1246" i="1" s="1"/>
  <c r="D1245" i="1"/>
  <c r="H1245" i="1" s="1"/>
  <c r="C1245" i="1"/>
  <c r="H1244" i="1"/>
  <c r="D1244" i="1"/>
  <c r="C1244" i="1"/>
  <c r="G1244" i="1" s="1"/>
  <c r="D1243" i="1"/>
  <c r="H1243" i="1" s="1"/>
  <c r="C1243" i="1"/>
  <c r="H1242" i="1"/>
  <c r="D1242" i="1"/>
  <c r="C1242" i="1"/>
  <c r="G1242" i="1" s="1"/>
  <c r="D1241" i="1"/>
  <c r="H1241" i="1" s="1"/>
  <c r="C1241" i="1"/>
  <c r="H1240" i="1"/>
  <c r="D1240" i="1"/>
  <c r="C1240" i="1"/>
  <c r="G1240" i="1" s="1"/>
  <c r="D1239" i="1"/>
  <c r="H1239" i="1" s="1"/>
  <c r="C1239" i="1"/>
  <c r="H1238" i="1"/>
  <c r="D1238" i="1"/>
  <c r="C1238" i="1"/>
  <c r="G1238" i="1" s="1"/>
  <c r="D1237" i="1"/>
  <c r="H1237" i="1" s="1"/>
  <c r="C1237" i="1"/>
  <c r="H1236" i="1"/>
  <c r="D1236" i="1"/>
  <c r="C1236" i="1"/>
  <c r="G1236" i="1" s="1"/>
  <c r="D1235" i="1"/>
  <c r="H1235" i="1" s="1"/>
  <c r="C1235" i="1"/>
  <c r="H1234" i="1"/>
  <c r="D1234" i="1"/>
  <c r="C1234" i="1"/>
  <c r="G1234" i="1" s="1"/>
  <c r="D1233" i="1"/>
  <c r="H1233" i="1" s="1"/>
  <c r="C1233" i="1"/>
  <c r="H1232" i="1"/>
  <c r="D1232" i="1"/>
  <c r="C1232" i="1"/>
  <c r="G1232" i="1" s="1"/>
  <c r="D1231" i="1"/>
  <c r="H1231" i="1" s="1"/>
  <c r="C1231" i="1"/>
  <c r="H1230" i="1"/>
  <c r="D1230" i="1"/>
  <c r="C1230" i="1"/>
  <c r="G1230" i="1" s="1"/>
  <c r="D1229" i="1"/>
  <c r="H1229" i="1" s="1"/>
  <c r="C1229" i="1"/>
  <c r="H1228" i="1"/>
  <c r="D1228" i="1"/>
  <c r="C1228" i="1"/>
  <c r="G1228" i="1" s="1"/>
  <c r="D1227" i="1"/>
  <c r="H1227" i="1" s="1"/>
  <c r="C1227" i="1"/>
  <c r="H1226" i="1"/>
  <c r="D1226" i="1"/>
  <c r="C1226" i="1"/>
  <c r="G1226" i="1" s="1"/>
  <c r="D1225" i="1"/>
  <c r="H1225" i="1" s="1"/>
  <c r="C1225" i="1"/>
  <c r="H1224" i="1"/>
  <c r="D1224" i="1"/>
  <c r="C1224" i="1"/>
  <c r="G1224" i="1" s="1"/>
  <c r="D1223" i="1"/>
  <c r="H1223" i="1" s="1"/>
  <c r="C1223" i="1"/>
  <c r="H1222" i="1"/>
  <c r="D1222" i="1"/>
  <c r="C1222" i="1"/>
  <c r="G1222" i="1" s="1"/>
  <c r="D1221" i="1"/>
  <c r="H1221" i="1" s="1"/>
  <c r="C1221" i="1"/>
  <c r="H1220" i="1"/>
  <c r="D1220" i="1"/>
  <c r="C1220" i="1"/>
  <c r="G1220" i="1" s="1"/>
  <c r="D1219" i="1"/>
  <c r="H1219" i="1" s="1"/>
  <c r="C1219" i="1"/>
  <c r="H1218" i="1"/>
  <c r="D1218" i="1"/>
  <c r="C1218" i="1"/>
  <c r="G1218" i="1" s="1"/>
  <c r="D1217" i="1"/>
  <c r="H1217" i="1" s="1"/>
  <c r="C1217" i="1"/>
  <c r="H1216" i="1"/>
  <c r="D1216" i="1"/>
  <c r="C1216" i="1"/>
  <c r="G1216" i="1" s="1"/>
  <c r="D1215" i="1"/>
  <c r="H1215" i="1" s="1"/>
  <c r="C1215" i="1"/>
  <c r="H1213" i="1"/>
  <c r="D1213" i="1"/>
  <c r="C1213" i="1"/>
  <c r="G1213" i="1" s="1"/>
  <c r="D1212" i="1"/>
  <c r="H1212" i="1" s="1"/>
  <c r="C1212" i="1"/>
  <c r="H1211" i="1"/>
  <c r="D1211" i="1"/>
  <c r="C1211" i="1"/>
  <c r="G1211" i="1" s="1"/>
  <c r="D1210" i="1"/>
  <c r="H1210" i="1" s="1"/>
  <c r="C1210" i="1"/>
  <c r="H1209" i="1"/>
  <c r="D1209" i="1"/>
  <c r="C1209" i="1"/>
  <c r="G1209" i="1" s="1"/>
  <c r="D1208" i="1"/>
  <c r="H1208" i="1" s="1"/>
  <c r="C1208" i="1"/>
  <c r="H1207" i="1"/>
  <c r="D1207" i="1"/>
  <c r="C1207" i="1"/>
  <c r="G1207" i="1" s="1"/>
  <c r="D1206" i="1"/>
  <c r="H1206" i="1" s="1"/>
  <c r="C1206" i="1"/>
  <c r="H1205" i="1"/>
  <c r="D1205" i="1"/>
  <c r="C1205" i="1"/>
  <c r="G1205" i="1" s="1"/>
  <c r="D1204" i="1"/>
  <c r="H1204" i="1" s="1"/>
  <c r="C1204" i="1"/>
  <c r="H1203" i="1"/>
  <c r="D1203" i="1"/>
  <c r="C1203" i="1"/>
  <c r="G1203" i="1" s="1"/>
  <c r="D1202" i="1"/>
  <c r="H1202" i="1" s="1"/>
  <c r="C1202" i="1"/>
  <c r="H1201" i="1"/>
  <c r="D1201" i="1"/>
  <c r="C1201" i="1"/>
  <c r="G1201" i="1" s="1"/>
  <c r="D1200" i="1"/>
  <c r="H1200" i="1" s="1"/>
  <c r="C1200" i="1"/>
  <c r="H1199" i="1"/>
  <c r="D1199" i="1"/>
  <c r="C1199" i="1"/>
  <c r="G1199" i="1" s="1"/>
  <c r="D1198" i="1"/>
  <c r="H1198" i="1" s="1"/>
  <c r="C1198" i="1"/>
  <c r="H1197" i="1"/>
  <c r="D1197" i="1"/>
  <c r="C1197" i="1"/>
  <c r="G1197" i="1" s="1"/>
  <c r="D1196" i="1"/>
  <c r="H1196" i="1" s="1"/>
  <c r="C1196" i="1"/>
  <c r="H1195" i="1"/>
  <c r="D1195" i="1"/>
  <c r="C1195" i="1"/>
  <c r="G1195" i="1" s="1"/>
  <c r="D1194" i="1"/>
  <c r="H1194" i="1" s="1"/>
  <c r="C1194" i="1"/>
  <c r="H1193" i="1"/>
  <c r="D1193" i="1"/>
  <c r="C1193" i="1"/>
  <c r="G1193" i="1" s="1"/>
  <c r="D1192" i="1"/>
  <c r="H1192" i="1" s="1"/>
  <c r="C1192" i="1"/>
  <c r="H1191" i="1"/>
  <c r="D1191" i="1"/>
  <c r="C1191" i="1"/>
  <c r="G1191" i="1" s="1"/>
  <c r="D1190" i="1"/>
  <c r="H1190" i="1" s="1"/>
  <c r="C1190" i="1"/>
  <c r="H1189" i="1"/>
  <c r="D1189" i="1"/>
  <c r="C1189" i="1"/>
  <c r="G1189" i="1" s="1"/>
  <c r="D1188" i="1"/>
  <c r="H1188" i="1" s="1"/>
  <c r="C1188" i="1"/>
  <c r="H1187" i="1"/>
  <c r="D1187" i="1"/>
  <c r="C1187" i="1"/>
  <c r="G1187" i="1" s="1"/>
  <c r="D1186" i="1"/>
  <c r="H1186" i="1" s="1"/>
  <c r="C1186" i="1"/>
  <c r="H1185" i="1"/>
  <c r="D1185" i="1"/>
  <c r="C1185" i="1"/>
  <c r="G1185" i="1" s="1"/>
  <c r="D1184" i="1"/>
  <c r="H1184" i="1" s="1"/>
  <c r="C1184" i="1"/>
  <c r="H1183" i="1"/>
  <c r="D1183" i="1"/>
  <c r="C1183" i="1"/>
  <c r="G1183" i="1" s="1"/>
  <c r="D1182" i="1"/>
  <c r="H1182" i="1" s="1"/>
  <c r="C1182" i="1"/>
  <c r="H1181" i="1"/>
  <c r="D1181" i="1"/>
  <c r="C1181" i="1"/>
  <c r="G1181" i="1" s="1"/>
  <c r="D1180" i="1"/>
  <c r="H1180" i="1" s="1"/>
  <c r="C1180" i="1"/>
  <c r="H1179" i="1"/>
  <c r="D1179" i="1"/>
  <c r="C1179" i="1"/>
  <c r="G1179" i="1" s="1"/>
  <c r="D1178" i="1"/>
  <c r="H1178" i="1" s="1"/>
  <c r="C1178" i="1"/>
  <c r="H1177" i="1"/>
  <c r="D1177" i="1"/>
  <c r="C1177" i="1"/>
  <c r="G1177" i="1" s="1"/>
  <c r="D1176" i="1"/>
  <c r="H1176" i="1" s="1"/>
  <c r="C1176" i="1"/>
  <c r="H1175" i="1"/>
  <c r="D1175" i="1"/>
  <c r="C1175" i="1"/>
  <c r="G1175" i="1" s="1"/>
  <c r="D1174" i="1"/>
  <c r="H1174" i="1" s="1"/>
  <c r="C1174" i="1"/>
  <c r="H1173" i="1"/>
  <c r="D1173" i="1"/>
  <c r="C1173" i="1"/>
  <c r="G1173" i="1" s="1"/>
  <c r="D1172" i="1"/>
  <c r="H1172" i="1" s="1"/>
  <c r="C1172" i="1"/>
  <c r="D1171" i="1"/>
  <c r="C1171" i="1"/>
  <c r="G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D717" i="1"/>
  <c r="C717" i="1"/>
  <c r="H717" i="1" s="1"/>
  <c r="D716" i="1"/>
  <c r="C716" i="1"/>
  <c r="H716" i="1" s="1"/>
  <c r="D715" i="1"/>
  <c r="C715" i="1"/>
  <c r="D714" i="1"/>
  <c r="C714" i="1"/>
  <c r="H714" i="1" s="1"/>
  <c r="G713" i="1"/>
  <c r="D713" i="1"/>
  <c r="C713" i="1"/>
  <c r="H713" i="1" s="1"/>
  <c r="D712" i="1"/>
  <c r="C712" i="1"/>
  <c r="H712" i="1" s="1"/>
  <c r="D711" i="1"/>
  <c r="C711" i="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C637" i="1"/>
  <c r="D632" i="1"/>
  <c r="C632" i="1"/>
  <c r="H632" i="1" s="1"/>
  <c r="D631" i="1"/>
  <c r="C631" i="1"/>
  <c r="H631" i="1" s="1"/>
  <c r="D629" i="1"/>
  <c r="D628" i="1"/>
  <c r="C628" i="1"/>
  <c r="H628" i="1" s="1"/>
  <c r="G627" i="1"/>
  <c r="D627" i="1"/>
  <c r="C627" i="1"/>
  <c r="H627" i="1" s="1"/>
  <c r="D626" i="1"/>
  <c r="C626" i="1"/>
  <c r="H626" i="1" s="1"/>
  <c r="D625" i="1"/>
  <c r="C625" i="1"/>
  <c r="H625" i="1" s="1"/>
  <c r="D624" i="1"/>
  <c r="C624" i="1"/>
  <c r="H624" i="1" s="1"/>
  <c r="D623" i="1"/>
  <c r="C623" i="1"/>
  <c r="H623" i="1" s="1"/>
  <c r="D622" i="1"/>
  <c r="C622" i="1"/>
  <c r="H622" i="1" s="1"/>
  <c r="G621" i="1"/>
  <c r="D621" i="1"/>
  <c r="C621" i="1"/>
  <c r="H621" i="1" s="1"/>
  <c r="D620" i="1"/>
  <c r="C620" i="1"/>
  <c r="H620" i="1" s="1"/>
  <c r="D619" i="1"/>
  <c r="C619" i="1"/>
  <c r="H619" i="1" s="1"/>
  <c r="D618" i="1"/>
  <c r="C618" i="1"/>
  <c r="H618" i="1" s="1"/>
  <c r="D617" i="1"/>
  <c r="C617" i="1"/>
  <c r="H617" i="1" s="1"/>
  <c r="D616" i="1"/>
  <c r="C616" i="1"/>
  <c r="H616" i="1" s="1"/>
  <c r="D615" i="1"/>
  <c r="C615" i="1"/>
  <c r="H615" i="1" s="1"/>
  <c r="G614" i="1"/>
  <c r="D614" i="1"/>
  <c r="C614" i="1"/>
  <c r="H614" i="1" s="1"/>
  <c r="D613" i="1"/>
  <c r="C613" i="1"/>
  <c r="H613" i="1" s="1"/>
  <c r="D612" i="1"/>
  <c r="G612" i="1" s="1"/>
  <c r="C612" i="1"/>
  <c r="D611" i="1"/>
  <c r="C611" i="1"/>
  <c r="D610" i="1"/>
  <c r="C610" i="1"/>
  <c r="H610" i="1" s="1"/>
  <c r="D609" i="1"/>
  <c r="C609" i="1"/>
  <c r="H609" i="1" s="1"/>
  <c r="D608" i="1"/>
  <c r="C608" i="1"/>
  <c r="H608" i="1" s="1"/>
  <c r="D607" i="1"/>
  <c r="C607" i="1"/>
  <c r="H607" i="1" s="1"/>
  <c r="D606" i="1"/>
  <c r="C606" i="1"/>
  <c r="H606" i="1" s="1"/>
  <c r="G605" i="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D593" i="1"/>
  <c r="C593" i="1"/>
  <c r="D592" i="1"/>
  <c r="C592" i="1"/>
  <c r="H592" i="1" s="1"/>
  <c r="D591" i="1"/>
  <c r="C591" i="1"/>
  <c r="H591" i="1" s="1"/>
  <c r="D590" i="1"/>
  <c r="C590" i="1"/>
  <c r="H590" i="1" s="1"/>
  <c r="G589" i="1"/>
  <c r="D589" i="1"/>
  <c r="C589" i="1"/>
  <c r="H589" i="1" s="1"/>
  <c r="D588" i="1"/>
  <c r="C588" i="1"/>
  <c r="H588" i="1" s="1"/>
  <c r="D587" i="1"/>
  <c r="C587"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G576" i="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G567" i="1"/>
  <c r="D567" i="1"/>
  <c r="C567" i="1"/>
  <c r="H567" i="1" s="1"/>
  <c r="D566" i="1"/>
  <c r="C566" i="1"/>
  <c r="H566" i="1" s="1"/>
  <c r="D565" i="1"/>
  <c r="C565" i="1"/>
  <c r="H565" i="1" s="1"/>
  <c r="D564" i="1"/>
  <c r="C564" i="1"/>
  <c r="H564" i="1" s="1"/>
  <c r="G563" i="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G544" i="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C522" i="1"/>
  <c r="G521" i="1"/>
  <c r="D521" i="1"/>
  <c r="C521" i="1"/>
  <c r="H521" i="1" s="1"/>
  <c r="D520" i="1"/>
  <c r="C520" i="1"/>
  <c r="H520" i="1" s="1"/>
  <c r="D519" i="1"/>
  <c r="C519" i="1"/>
  <c r="H519" i="1" s="1"/>
  <c r="D518" i="1"/>
  <c r="C518" i="1"/>
  <c r="H518" i="1" s="1"/>
  <c r="D517" i="1"/>
  <c r="C517" i="1"/>
  <c r="H517" i="1" s="1"/>
  <c r="D516" i="1"/>
  <c r="C516" i="1"/>
  <c r="H516" i="1" s="1"/>
  <c r="G515" i="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G503" i="1"/>
  <c r="D503" i="1"/>
  <c r="C503" i="1"/>
  <c r="H503" i="1" s="1"/>
  <c r="D502" i="1"/>
  <c r="C502" i="1"/>
  <c r="H502" i="1" s="1"/>
  <c r="D501" i="1"/>
  <c r="C501" i="1"/>
  <c r="H501" i="1" s="1"/>
  <c r="D500" i="1"/>
  <c r="C500" i="1"/>
  <c r="H500" i="1" s="1"/>
  <c r="D499" i="1"/>
  <c r="C499" i="1"/>
  <c r="H499" i="1" s="1"/>
  <c r="D498" i="1"/>
  <c r="C498" i="1"/>
  <c r="H498" i="1" s="1"/>
  <c r="D497" i="1"/>
  <c r="C497" i="1"/>
  <c r="H497" i="1" s="1"/>
  <c r="G496" i="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G486" i="1"/>
  <c r="D486" i="1"/>
  <c r="C486" i="1"/>
  <c r="H486" i="1" s="1"/>
  <c r="D485" i="1"/>
  <c r="C485" i="1"/>
  <c r="H485" i="1" s="1"/>
  <c r="D484" i="1"/>
  <c r="C484" i="1"/>
  <c r="H484" i="1" s="1"/>
  <c r="D483" i="1"/>
  <c r="C483" i="1"/>
  <c r="H483" i="1" s="1"/>
  <c r="G482" i="1"/>
  <c r="D482" i="1"/>
  <c r="C482" i="1"/>
  <c r="H482" i="1" s="1"/>
  <c r="D481" i="1"/>
  <c r="C481" i="1"/>
  <c r="H481" i="1" s="1"/>
  <c r="G480" i="1"/>
  <c r="D480" i="1"/>
  <c r="C480" i="1"/>
  <c r="H480" i="1" s="1"/>
  <c r="D479" i="1"/>
  <c r="C479" i="1"/>
  <c r="H479" i="1" s="1"/>
  <c r="D478" i="1"/>
  <c r="D477" i="1"/>
  <c r="C477" i="1"/>
  <c r="H477" i="1" s="1"/>
  <c r="D476" i="1"/>
  <c r="C476" i="1"/>
  <c r="H476" i="1" s="1"/>
  <c r="D475" i="1"/>
  <c r="C475" i="1"/>
  <c r="H475" i="1" s="1"/>
  <c r="D474" i="1"/>
  <c r="C474" i="1"/>
  <c r="H474" i="1" s="1"/>
  <c r="D473" i="1"/>
  <c r="C473" i="1"/>
  <c r="H473" i="1" s="1"/>
  <c r="D472" i="1"/>
  <c r="C472" i="1"/>
  <c r="H472" i="1" s="1"/>
  <c r="D471" i="1"/>
  <c r="C471" i="1"/>
  <c r="H471" i="1" s="1"/>
  <c r="G470" i="1"/>
  <c r="D470" i="1"/>
  <c r="C470" i="1"/>
  <c r="H470" i="1" s="1"/>
  <c r="D469" i="1"/>
  <c r="C469" i="1"/>
  <c r="H469" i="1" s="1"/>
  <c r="D468" i="1"/>
  <c r="C468" i="1"/>
  <c r="H468" i="1" s="1"/>
  <c r="D467" i="1"/>
  <c r="C467" i="1"/>
  <c r="H467" i="1" s="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G455" i="1"/>
  <c r="D455" i="1"/>
  <c r="C455" i="1"/>
  <c r="H455" i="1" s="1"/>
  <c r="D454" i="1"/>
  <c r="C454" i="1"/>
  <c r="H454" i="1" s="1"/>
  <c r="D453" i="1"/>
  <c r="C453" i="1"/>
  <c r="H453" i="1" s="1"/>
  <c r="G452"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C421" i="1"/>
  <c r="D420" i="1"/>
  <c r="C420" i="1"/>
  <c r="H420" i="1" s="1"/>
  <c r="D419" i="1"/>
  <c r="C419" i="1"/>
  <c r="H419" i="1" s="1"/>
  <c r="G418" i="1"/>
  <c r="D418" i="1"/>
  <c r="C418" i="1"/>
  <c r="H418" i="1" s="1"/>
  <c r="D417" i="1"/>
  <c r="C417" i="1"/>
  <c r="H417" i="1" s="1"/>
  <c r="D416" i="1"/>
  <c r="C416" i="1"/>
  <c r="H416" i="1" s="1"/>
  <c r="D415" i="1"/>
  <c r="C415" i="1"/>
  <c r="D414" i="1"/>
  <c r="D413" i="1"/>
  <c r="D412" i="1"/>
  <c r="D411" i="1"/>
  <c r="D406" i="1"/>
  <c r="C406" i="1"/>
  <c r="H406" i="1" s="1"/>
  <c r="D405" i="1"/>
  <c r="C405" i="1"/>
  <c r="H405" i="1" s="1"/>
  <c r="D404" i="1"/>
  <c r="C404" i="1"/>
  <c r="H404" i="1" s="1"/>
  <c r="D401" i="1"/>
  <c r="C401" i="1"/>
  <c r="H401" i="1" s="1"/>
  <c r="D400" i="1"/>
  <c r="C400" i="1"/>
  <c r="H400" i="1" s="1"/>
  <c r="D399" i="1"/>
  <c r="C399" i="1"/>
  <c r="H399" i="1" s="1"/>
  <c r="G398" i="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C364" i="1"/>
  <c r="D363" i="1"/>
  <c r="C363" i="1"/>
  <c r="H363" i="1" s="1"/>
  <c r="D362" i="1"/>
  <c r="C362" i="1"/>
  <c r="D361" i="1"/>
  <c r="C361" i="1"/>
  <c r="H361" i="1" s="1"/>
  <c r="D360" i="1"/>
  <c r="C360" i="1"/>
  <c r="H360" i="1" s="1"/>
  <c r="C359" i="1"/>
  <c r="C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C345"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G336" i="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G328" i="1"/>
  <c r="D328" i="1"/>
  <c r="C328" i="1"/>
  <c r="H328" i="1" s="1"/>
  <c r="D327" i="1"/>
  <c r="C327" i="1"/>
  <c r="H327" i="1" s="1"/>
  <c r="D326" i="1"/>
  <c r="C326" i="1"/>
  <c r="H326" i="1" s="1"/>
  <c r="G325" i="1"/>
  <c r="D325" i="1"/>
  <c r="C325" i="1"/>
  <c r="H325" i="1" s="1"/>
  <c r="D324" i="1"/>
  <c r="C324" i="1"/>
  <c r="H324" i="1" s="1"/>
  <c r="D323" i="1"/>
  <c r="C323" i="1"/>
  <c r="H323" i="1" s="1"/>
  <c r="D322" i="1"/>
  <c r="C322" i="1"/>
  <c r="H322" i="1" s="1"/>
  <c r="D321" i="1"/>
  <c r="C321" i="1"/>
  <c r="H321" i="1" s="1"/>
  <c r="G320" i="1"/>
  <c r="D320" i="1"/>
  <c r="C320" i="1"/>
  <c r="H320" i="1" s="1"/>
  <c r="D319" i="1"/>
  <c r="C319" i="1"/>
  <c r="H319" i="1" s="1"/>
  <c r="D318" i="1"/>
  <c r="C318" i="1"/>
  <c r="H318" i="1" s="1"/>
  <c r="D317" i="1"/>
  <c r="C317" i="1"/>
  <c r="H317" i="1" s="1"/>
  <c r="D316" i="1"/>
  <c r="C316" i="1"/>
  <c r="H316" i="1" s="1"/>
  <c r="D315" i="1"/>
  <c r="C315" i="1"/>
  <c r="H315" i="1" s="1"/>
  <c r="G314" i="1"/>
  <c r="D314" i="1"/>
  <c r="C314" i="1"/>
  <c r="H314" i="1" s="1"/>
  <c r="D313" i="1"/>
  <c r="C313" i="1"/>
  <c r="H313" i="1" s="1"/>
  <c r="D312" i="1"/>
  <c r="C312" i="1"/>
  <c r="H312" i="1" s="1"/>
  <c r="D311" i="1"/>
  <c r="C311" i="1"/>
  <c r="H311" i="1" s="1"/>
  <c r="G310" i="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D293" i="1"/>
  <c r="D292" i="1"/>
  <c r="C292" i="1"/>
  <c r="H292" i="1" s="1"/>
  <c r="D291" i="1"/>
  <c r="C291" i="1"/>
  <c r="H291" i="1" s="1"/>
  <c r="D290" i="1"/>
  <c r="C290" i="1"/>
  <c r="D289" i="1"/>
  <c r="C289" i="1"/>
  <c r="H289" i="1" s="1"/>
  <c r="D288" i="1"/>
  <c r="C288" i="1"/>
  <c r="H288" i="1" s="1"/>
  <c r="D284" i="1"/>
  <c r="C284" i="1"/>
  <c r="H284" i="1" s="1"/>
  <c r="D283" i="1"/>
  <c r="C283" i="1"/>
  <c r="H283" i="1" s="1"/>
  <c r="G282" i="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D269" i="1"/>
  <c r="C269" i="1"/>
  <c r="D268" i="1"/>
  <c r="C268" i="1"/>
  <c r="H268" i="1" s="1"/>
  <c r="D267" i="1"/>
  <c r="C267" i="1"/>
  <c r="H267" i="1" s="1"/>
  <c r="D266" i="1"/>
  <c r="C266" i="1"/>
  <c r="H266" i="1" s="1"/>
  <c r="D265" i="1"/>
  <c r="C265" i="1"/>
  <c r="H265" i="1" s="1"/>
  <c r="D264" i="1"/>
  <c r="C264" i="1"/>
  <c r="H264" i="1" s="1"/>
  <c r="D263" i="1"/>
  <c r="C263" i="1"/>
  <c r="H263" i="1" s="1"/>
  <c r="D262" i="1"/>
  <c r="C262" i="1"/>
  <c r="H262" i="1" s="1"/>
  <c r="D261" i="1"/>
  <c r="C261" i="1"/>
  <c r="D260" i="1"/>
  <c r="D258" i="1"/>
  <c r="C258" i="1"/>
  <c r="H258" i="1" s="1"/>
  <c r="D257" i="1"/>
  <c r="C257" i="1"/>
  <c r="D256" i="1"/>
  <c r="C256" i="1"/>
  <c r="H256" i="1" s="1"/>
  <c r="D254" i="1"/>
  <c r="C254" i="1"/>
  <c r="H254" i="1" s="1"/>
  <c r="G253" i="1"/>
  <c r="D253" i="1"/>
  <c r="C253" i="1"/>
  <c r="H253" i="1" s="1"/>
  <c r="D252" i="1"/>
  <c r="C252" i="1"/>
  <c r="H252" i="1" s="1"/>
  <c r="D251" i="1"/>
  <c r="C251" i="1"/>
  <c r="H251" i="1" s="1"/>
  <c r="D250" i="1"/>
  <c r="C250" i="1"/>
  <c r="H250" i="1" s="1"/>
  <c r="D249" i="1"/>
  <c r="C249" i="1"/>
  <c r="H249" i="1" s="1"/>
  <c r="D247" i="1"/>
  <c r="C247" i="1"/>
  <c r="H247" i="1" s="1"/>
  <c r="D246" i="1"/>
  <c r="C246" i="1"/>
  <c r="H246" i="1" s="1"/>
  <c r="D245" i="1"/>
  <c r="C245" i="1"/>
  <c r="H245" i="1" s="1"/>
  <c r="D244" i="1"/>
  <c r="C244" i="1"/>
  <c r="H244" i="1" s="1"/>
  <c r="D243" i="1"/>
  <c r="C243" i="1"/>
  <c r="H243" i="1" s="1"/>
  <c r="D242" i="1"/>
  <c r="C242" i="1"/>
  <c r="H242" i="1" s="1"/>
  <c r="D241" i="1"/>
  <c r="C241" i="1"/>
  <c r="H241" i="1" s="1"/>
  <c r="G240" i="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C232" i="1"/>
  <c r="G231" i="1"/>
  <c r="D231" i="1"/>
  <c r="C231" i="1"/>
  <c r="H231" i="1" s="1"/>
  <c r="D230" i="1"/>
  <c r="C230" i="1"/>
  <c r="H230" i="1" s="1"/>
  <c r="D229" i="1"/>
  <c r="C229" i="1"/>
  <c r="H229" i="1" s="1"/>
  <c r="D228" i="1"/>
  <c r="C228" i="1"/>
  <c r="D227" i="1"/>
  <c r="G226" i="1"/>
  <c r="D226" i="1"/>
  <c r="C226" i="1"/>
  <c r="H226" i="1" s="1"/>
  <c r="D225" i="1"/>
  <c r="C225" i="1"/>
  <c r="H225" i="1" s="1"/>
  <c r="D224" i="1"/>
  <c r="C224" i="1"/>
  <c r="H224" i="1" s="1"/>
  <c r="G223" i="1"/>
  <c r="D223" i="1"/>
  <c r="C223" i="1"/>
  <c r="H223" i="1" s="1"/>
  <c r="D222" i="1"/>
  <c r="C222" i="1"/>
  <c r="H222" i="1" s="1"/>
  <c r="D221" i="1"/>
  <c r="C221" i="1"/>
  <c r="H221" i="1" s="1"/>
  <c r="D219" i="1"/>
  <c r="C219" i="1"/>
  <c r="H219" i="1" s="1"/>
  <c r="D218" i="1"/>
  <c r="C218" i="1"/>
  <c r="H218" i="1" s="1"/>
  <c r="D217" i="1"/>
  <c r="C217" i="1"/>
  <c r="H217" i="1" s="1"/>
  <c r="D216" i="1"/>
  <c r="C216" i="1"/>
  <c r="H216" i="1" s="1"/>
  <c r="D215" i="1"/>
  <c r="C215" i="1"/>
  <c r="H215" i="1" s="1"/>
  <c r="D214" i="1"/>
  <c r="C214" i="1"/>
  <c r="H214" i="1" s="1"/>
  <c r="G213" i="1"/>
  <c r="D213" i="1"/>
  <c r="C213" i="1"/>
  <c r="H213" i="1" s="1"/>
  <c r="D212" i="1"/>
  <c r="C212" i="1"/>
  <c r="H212" i="1" s="1"/>
  <c r="D211" i="1"/>
  <c r="C211" i="1"/>
  <c r="H211" i="1" s="1"/>
  <c r="D210" i="1"/>
  <c r="C210" i="1"/>
  <c r="H210" i="1" s="1"/>
  <c r="D209" i="1"/>
  <c r="C209" i="1"/>
  <c r="H209" i="1" s="1"/>
  <c r="G208" i="1"/>
  <c r="D208" i="1"/>
  <c r="C208" i="1"/>
  <c r="H208" i="1" s="1"/>
  <c r="D207" i="1"/>
  <c r="C207" i="1"/>
  <c r="H207" i="1" s="1"/>
  <c r="D205" i="1"/>
  <c r="C205" i="1"/>
  <c r="H205" i="1" s="1"/>
  <c r="D204" i="1"/>
  <c r="C204" i="1"/>
  <c r="H204" i="1" s="1"/>
  <c r="D203" i="1"/>
  <c r="C203" i="1"/>
  <c r="H203" i="1" s="1"/>
  <c r="G202" i="1"/>
  <c r="D202" i="1"/>
  <c r="C202" i="1"/>
  <c r="H202" i="1" s="1"/>
  <c r="D201" i="1"/>
  <c r="C201" i="1"/>
  <c r="G200" i="1"/>
  <c r="D200" i="1"/>
  <c r="C200" i="1"/>
  <c r="H200" i="1" s="1"/>
  <c r="D199" i="1"/>
  <c r="C199" i="1"/>
  <c r="H199" i="1" s="1"/>
  <c r="C198" i="1"/>
  <c r="D197" i="1"/>
  <c r="C197" i="1"/>
  <c r="H197" i="1" s="1"/>
  <c r="D196" i="1"/>
  <c r="C196" i="1"/>
  <c r="H196" i="1" s="1"/>
  <c r="D195" i="1"/>
  <c r="C195" i="1"/>
  <c r="H195" i="1" s="1"/>
  <c r="D194" i="1"/>
  <c r="C194" i="1"/>
  <c r="H194" i="1" s="1"/>
  <c r="D193" i="1"/>
  <c r="C193" i="1"/>
  <c r="H193" i="1" s="1"/>
  <c r="D191" i="1"/>
  <c r="C191" i="1"/>
  <c r="D190" i="1"/>
  <c r="C190" i="1"/>
  <c r="H190" i="1" s="1"/>
  <c r="D189" i="1"/>
  <c r="C189" i="1"/>
  <c r="D188" i="1"/>
  <c r="C188" i="1"/>
  <c r="D187" i="1"/>
  <c r="C187" i="1"/>
  <c r="D186" i="1"/>
  <c r="C186" i="1"/>
  <c r="H186" i="1" s="1"/>
  <c r="D185" i="1"/>
  <c r="C185" i="1"/>
  <c r="D184" i="1"/>
  <c r="C184" i="1"/>
  <c r="D183" i="1"/>
  <c r="C183" i="1"/>
  <c r="H183" i="1" s="1"/>
  <c r="D182" i="1"/>
  <c r="C182" i="1"/>
  <c r="H182" i="1" s="1"/>
  <c r="D181" i="1"/>
  <c r="C181" i="1"/>
  <c r="H181" i="1" s="1"/>
  <c r="D180" i="1"/>
  <c r="C180" i="1"/>
  <c r="D179" i="1"/>
  <c r="C179" i="1"/>
  <c r="D178" i="1"/>
  <c r="C178" i="1"/>
  <c r="H178" i="1" s="1"/>
  <c r="D177" i="1"/>
  <c r="C177" i="1"/>
  <c r="D176" i="1"/>
  <c r="C176" i="1"/>
  <c r="D175" i="1"/>
  <c r="C175" i="1"/>
  <c r="D174" i="1"/>
  <c r="C174" i="1"/>
  <c r="D172" i="1"/>
  <c r="C172" i="1"/>
  <c r="H172" i="1" s="1"/>
  <c r="D171" i="1"/>
  <c r="C171" i="1"/>
  <c r="H171" i="1" s="1"/>
  <c r="D170" i="1"/>
  <c r="C170" i="1"/>
  <c r="H170" i="1" s="1"/>
  <c r="D169" i="1"/>
  <c r="C169" i="1"/>
  <c r="H169" i="1" s="1"/>
  <c r="D168" i="1"/>
  <c r="C168" i="1"/>
  <c r="H168" i="1" s="1"/>
  <c r="D167" i="1"/>
  <c r="C167" i="1"/>
  <c r="H167" i="1" s="1"/>
  <c r="D166" i="1"/>
  <c r="C166" i="1"/>
  <c r="H166" i="1" s="1"/>
  <c r="C165" i="1"/>
  <c r="D164" i="1"/>
  <c r="C164" i="1"/>
  <c r="H164" i="1" s="1"/>
  <c r="D163" i="1"/>
  <c r="C163" i="1"/>
  <c r="H163" i="1" s="1"/>
  <c r="D162" i="1"/>
  <c r="C162" i="1"/>
  <c r="H162" i="1" s="1"/>
  <c r="D161" i="1"/>
  <c r="C161" i="1"/>
  <c r="H161" i="1" s="1"/>
  <c r="C160" i="1"/>
  <c r="D158" i="1"/>
  <c r="C158" i="1"/>
  <c r="H158" i="1" s="1"/>
  <c r="D157" i="1"/>
  <c r="C157" i="1"/>
  <c r="H157" i="1" s="1"/>
  <c r="G156" i="1"/>
  <c r="D156" i="1"/>
  <c r="C156" i="1"/>
  <c r="H156" i="1" s="1"/>
  <c r="D155" i="1"/>
  <c r="C155" i="1"/>
  <c r="D154" i="1"/>
  <c r="C154" i="1"/>
  <c r="D153" i="1"/>
  <c r="C153" i="1"/>
  <c r="H153" i="1" s="1"/>
  <c r="D152" i="1"/>
  <c r="C152" i="1"/>
  <c r="H152" i="1" s="1"/>
  <c r="D151" i="1"/>
  <c r="C151" i="1"/>
  <c r="H151" i="1" s="1"/>
  <c r="D150" i="1"/>
  <c r="C150" i="1"/>
  <c r="D149" i="1"/>
  <c r="C149" i="1"/>
  <c r="D146" i="1"/>
  <c r="C146" i="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D134" i="1"/>
  <c r="C134" i="1"/>
  <c r="H134" i="1" s="1"/>
  <c r="D133" i="1"/>
  <c r="C133" i="1"/>
  <c r="H133" i="1" s="1"/>
  <c r="D132" i="1"/>
  <c r="C132" i="1"/>
  <c r="H132" i="1" s="1"/>
  <c r="D131" i="1"/>
  <c r="C131" i="1"/>
  <c r="H131" i="1" s="1"/>
  <c r="G130" i="1"/>
  <c r="D130" i="1"/>
  <c r="C130" i="1"/>
  <c r="H130" i="1" s="1"/>
  <c r="D129" i="1"/>
  <c r="C129" i="1"/>
  <c r="H129" i="1" s="1"/>
  <c r="G128"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5" i="1"/>
  <c r="C115" i="1"/>
  <c r="H115" i="1" s="1"/>
  <c r="D114" i="1"/>
  <c r="C114" i="1"/>
  <c r="H114" i="1" s="1"/>
  <c r="D113" i="1"/>
  <c r="C113" i="1"/>
  <c r="D112" i="1"/>
  <c r="C112" i="1"/>
  <c r="H112" i="1" s="1"/>
  <c r="D111" i="1"/>
  <c r="C111" i="1"/>
  <c r="D110" i="1"/>
  <c r="C110" i="1"/>
  <c r="H110" i="1" s="1"/>
  <c r="D109" i="1"/>
  <c r="C109" i="1"/>
  <c r="H109" i="1" s="1"/>
  <c r="D108" i="1"/>
  <c r="C108" i="1"/>
  <c r="D107" i="1"/>
  <c r="C107" i="1"/>
  <c r="H107" i="1" s="1"/>
  <c r="D106" i="1"/>
  <c r="C106" i="1"/>
  <c r="D105" i="1"/>
  <c r="C105" i="1"/>
  <c r="D104" i="1"/>
  <c r="C104" i="1"/>
  <c r="H104" i="1" s="1"/>
  <c r="D103" i="1"/>
  <c r="C103" i="1"/>
  <c r="D101" i="1"/>
  <c r="C101" i="1"/>
  <c r="H101" i="1" s="1"/>
  <c r="D100" i="1"/>
  <c r="C100" i="1"/>
  <c r="H100" i="1" s="1"/>
  <c r="D99" i="1"/>
  <c r="C99" i="1"/>
  <c r="H99" i="1" s="1"/>
  <c r="G98" i="1"/>
  <c r="D98" i="1"/>
  <c r="C98" i="1"/>
  <c r="H98" i="1" s="1"/>
  <c r="D97" i="1"/>
  <c r="C97" i="1"/>
  <c r="H97" i="1" s="1"/>
  <c r="D96" i="1"/>
  <c r="C96" i="1"/>
  <c r="G95" i="1"/>
  <c r="D95" i="1"/>
  <c r="C95" i="1"/>
  <c r="H95" i="1" s="1"/>
  <c r="D94" i="1"/>
  <c r="C94" i="1"/>
  <c r="H94" i="1" s="1"/>
  <c r="D93" i="1"/>
  <c r="C93" i="1"/>
  <c r="H93" i="1" s="1"/>
  <c r="D92" i="1"/>
  <c r="C92" i="1"/>
  <c r="H92" i="1" s="1"/>
  <c r="D91" i="1"/>
  <c r="C91" i="1"/>
  <c r="H91" i="1" s="1"/>
  <c r="G90" i="1"/>
  <c r="D90" i="1"/>
  <c r="C90" i="1"/>
  <c r="H90" i="1" s="1"/>
  <c r="D89" i="1"/>
  <c r="C89" i="1"/>
  <c r="D88" i="1"/>
  <c r="C88" i="1"/>
  <c r="D87" i="1"/>
  <c r="C87" i="1"/>
  <c r="D86" i="1"/>
  <c r="C86" i="1"/>
  <c r="H86" i="1" s="1"/>
  <c r="D85" i="1"/>
  <c r="C85" i="1"/>
  <c r="H85" i="1" s="1"/>
  <c r="G84" i="1"/>
  <c r="D84" i="1"/>
  <c r="C84" i="1"/>
  <c r="H84" i="1" s="1"/>
  <c r="D83" i="1"/>
  <c r="C83" i="1"/>
  <c r="H83" i="1" s="1"/>
  <c r="D82" i="1"/>
  <c r="C82" i="1"/>
  <c r="H82" i="1" s="1"/>
  <c r="D81" i="1"/>
  <c r="C81" i="1"/>
  <c r="H81" i="1" s="1"/>
  <c r="D80" i="1"/>
  <c r="C80" i="1"/>
  <c r="H80" i="1" s="1"/>
  <c r="C79" i="1"/>
  <c r="D77" i="1"/>
  <c r="C77" i="1"/>
  <c r="H77" i="1" s="1"/>
  <c r="D76" i="1"/>
  <c r="C76" i="1"/>
  <c r="H76" i="1" s="1"/>
  <c r="D75" i="1"/>
  <c r="C75" i="1"/>
  <c r="H75" i="1" s="1"/>
  <c r="D74" i="1"/>
  <c r="C74" i="1"/>
  <c r="H74" i="1" s="1"/>
  <c r="D73" i="1"/>
  <c r="C73" i="1"/>
  <c r="H73" i="1" s="1"/>
  <c r="D72" i="1"/>
  <c r="C72" i="1"/>
  <c r="H72" i="1" s="1"/>
  <c r="D71" i="1"/>
  <c r="C71" i="1"/>
  <c r="C70" i="1"/>
  <c r="D69" i="1"/>
  <c r="C69" i="1"/>
  <c r="H69" i="1" s="1"/>
  <c r="D68" i="1"/>
  <c r="C68" i="1"/>
  <c r="H68" i="1" s="1"/>
  <c r="D67" i="1"/>
  <c r="C67" i="1"/>
  <c r="H67" i="1" s="1"/>
  <c r="D66" i="1"/>
  <c r="C66" i="1"/>
  <c r="H66" i="1" s="1"/>
  <c r="D65" i="1"/>
  <c r="C65" i="1"/>
  <c r="H65" i="1" s="1"/>
  <c r="G64" i="1"/>
  <c r="D64" i="1"/>
  <c r="C64" i="1"/>
  <c r="H64" i="1" s="1"/>
  <c r="D63" i="1"/>
  <c r="C63" i="1"/>
  <c r="H63" i="1" s="1"/>
  <c r="G62" i="1"/>
  <c r="D62" i="1"/>
  <c r="C62" i="1"/>
  <c r="H62" i="1" s="1"/>
  <c r="D61" i="1"/>
  <c r="C61" i="1"/>
  <c r="H61" i="1" s="1"/>
  <c r="D60" i="1"/>
  <c r="C60" i="1"/>
  <c r="H60" i="1" s="1"/>
  <c r="D59" i="1"/>
  <c r="C59" i="1"/>
  <c r="H59" i="1" s="1"/>
  <c r="D58" i="1"/>
  <c r="C58" i="1"/>
  <c r="H58" i="1" s="1"/>
  <c r="D57" i="1"/>
  <c r="C57" i="1"/>
  <c r="D56" i="1"/>
  <c r="C56" i="1"/>
  <c r="D55" i="1"/>
  <c r="C55" i="1"/>
  <c r="D54" i="1"/>
  <c r="C54" i="1"/>
  <c r="H54" i="1" s="1"/>
  <c r="D53" i="1"/>
  <c r="C53" i="1"/>
  <c r="H53" i="1" s="1"/>
  <c r="D52" i="1"/>
  <c r="C52" i="1"/>
  <c r="H52" i="1" s="1"/>
  <c r="D51" i="1"/>
  <c r="C51" i="1"/>
  <c r="H51" i="1" s="1"/>
  <c r="D50" i="1"/>
  <c r="C50" i="1"/>
  <c r="H50" i="1" s="1"/>
  <c r="D49" i="1"/>
  <c r="C49" i="1"/>
  <c r="H49" i="1" s="1"/>
  <c r="G48" i="1"/>
  <c r="D48" i="1"/>
  <c r="C48" i="1"/>
  <c r="H48" i="1" s="1"/>
  <c r="D47" i="1"/>
  <c r="C47" i="1"/>
  <c r="H47" i="1" s="1"/>
  <c r="D46" i="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G32" i="1"/>
  <c r="D32" i="1"/>
  <c r="C32" i="1"/>
  <c r="H32" i="1" s="1"/>
  <c r="D31" i="1"/>
  <c r="C31" i="1"/>
  <c r="H31" i="1" s="1"/>
  <c r="D30" i="1"/>
  <c r="C30" i="1"/>
  <c r="H30" i="1" s="1"/>
  <c r="G29" i="1"/>
  <c r="D29" i="1"/>
  <c r="C29" i="1"/>
  <c r="H29" i="1" s="1"/>
  <c r="D28" i="1"/>
  <c r="C28" i="1"/>
  <c r="H28" i="1" s="1"/>
  <c r="D27" i="1"/>
  <c r="C27" i="1"/>
  <c r="H27" i="1" s="1"/>
  <c r="G26" i="1"/>
  <c r="D26" i="1"/>
  <c r="C26" i="1"/>
  <c r="H26" i="1" s="1"/>
  <c r="D25" i="1"/>
  <c r="C25" i="1"/>
  <c r="H25" i="1" s="1"/>
  <c r="D24" i="1"/>
  <c r="C24" i="1"/>
  <c r="H24" i="1" s="1"/>
  <c r="D23" i="1"/>
  <c r="C23" i="1"/>
  <c r="D22" i="1"/>
  <c r="C22" i="1"/>
  <c r="H22" i="1" s="1"/>
  <c r="D21" i="1"/>
  <c r="C21" i="1"/>
  <c r="H21" i="1" s="1"/>
  <c r="G20" i="1"/>
  <c r="D20" i="1"/>
  <c r="C20" i="1"/>
  <c r="H20" i="1" s="1"/>
  <c r="C19" i="1"/>
  <c r="D18" i="1"/>
  <c r="C18" i="1"/>
  <c r="H18" i="1" s="1"/>
  <c r="D17" i="1"/>
  <c r="C17" i="1"/>
  <c r="H17" i="1" s="1"/>
  <c r="D16" i="1"/>
  <c r="C16" i="1"/>
  <c r="H16" i="1" s="1"/>
  <c r="D15" i="1"/>
  <c r="C15" i="1"/>
  <c r="H15" i="1" s="1"/>
  <c r="G14" i="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D4" i="1"/>
  <c r="H1578" i="1" l="1"/>
  <c r="C1576" i="1"/>
  <c r="H1565" i="1"/>
  <c r="G1565" i="1"/>
  <c r="G1524" i="1"/>
  <c r="H1524" i="1"/>
  <c r="G1511" i="1"/>
  <c r="G1515" i="1"/>
  <c r="D24" i="8"/>
  <c r="C1499" i="1" s="1"/>
  <c r="H1499" i="1" s="1"/>
  <c r="G1507" i="1"/>
  <c r="G1501" i="1"/>
  <c r="G1503" i="1"/>
  <c r="G1499" i="1"/>
  <c r="G1491" i="1"/>
  <c r="H1481" i="1"/>
  <c r="G1481" i="1"/>
  <c r="G1483" i="1"/>
  <c r="H961" i="1"/>
  <c r="H939" i="1"/>
  <c r="H821" i="1"/>
  <c r="H812" i="1"/>
  <c r="H757" i="1"/>
  <c r="H735" i="1"/>
  <c r="H718" i="1"/>
  <c r="H715" i="1"/>
  <c r="H711" i="1"/>
  <c r="H654" i="1"/>
  <c r="H637" i="1"/>
  <c r="F643" i="4"/>
  <c r="H611" i="1"/>
  <c r="H612" i="1"/>
  <c r="H522" i="1"/>
  <c r="H587" i="1"/>
  <c r="H593" i="1"/>
  <c r="H594" i="1"/>
  <c r="H421" i="1"/>
  <c r="H415" i="1"/>
  <c r="F427" i="4"/>
  <c r="H364" i="1"/>
  <c r="F369" i="4"/>
  <c r="H345" i="1"/>
  <c r="H358" i="1"/>
  <c r="H359" i="1"/>
  <c r="H362" i="1"/>
  <c r="E407" i="4"/>
  <c r="D402" i="1" s="1"/>
  <c r="E350" i="4"/>
  <c r="D345" i="1" s="1"/>
  <c r="F363" i="4"/>
  <c r="F364" i="4"/>
  <c r="H290" i="1"/>
  <c r="E644" i="4"/>
  <c r="D638" i="1" s="1"/>
  <c r="H269" i="1"/>
  <c r="H270" i="1"/>
  <c r="E263" i="4"/>
  <c r="D259" i="1" s="1"/>
  <c r="H261" i="1"/>
  <c r="F226" i="9"/>
  <c r="B226" i="9" s="1"/>
  <c r="H257" i="1"/>
  <c r="D255" i="1"/>
  <c r="G255" i="1" s="1"/>
  <c r="F259" i="4"/>
  <c r="H232" i="1"/>
  <c r="F236" i="4"/>
  <c r="H228" i="1"/>
  <c r="F224" i="4"/>
  <c r="F231" i="4"/>
  <c r="D206" i="1"/>
  <c r="F210" i="4"/>
  <c r="H198" i="1"/>
  <c r="H201" i="1"/>
  <c r="F202" i="4"/>
  <c r="H191" i="1"/>
  <c r="H189" i="1"/>
  <c r="H188" i="1"/>
  <c r="H187" i="1"/>
  <c r="H184" i="1"/>
  <c r="H185" i="1"/>
  <c r="F188" i="4"/>
  <c r="F220" i="9"/>
  <c r="H180" i="1"/>
  <c r="D173" i="1"/>
  <c r="F177" i="4"/>
  <c r="H179" i="1"/>
  <c r="F218" i="9"/>
  <c r="H177" i="1"/>
  <c r="H176" i="1"/>
  <c r="H175" i="1"/>
  <c r="H174" i="1"/>
  <c r="H165" i="1"/>
  <c r="F169" i="4"/>
  <c r="H160" i="1"/>
  <c r="F164" i="4"/>
  <c r="H155" i="1"/>
  <c r="F159" i="4"/>
  <c r="H154" i="1"/>
  <c r="H149" i="1"/>
  <c r="H150" i="1"/>
  <c r="E151" i="4"/>
  <c r="H135" i="1"/>
  <c r="H146" i="1"/>
  <c r="D116" i="1"/>
  <c r="G116" i="1" s="1"/>
  <c r="F120" i="4"/>
  <c r="H113" i="1"/>
  <c r="H108" i="1"/>
  <c r="H111" i="1"/>
  <c r="H106" i="1"/>
  <c r="H103" i="1"/>
  <c r="H105" i="1"/>
  <c r="H96" i="1"/>
  <c r="H89" i="1"/>
  <c r="H87" i="1"/>
  <c r="H88" i="1"/>
  <c r="H79" i="1"/>
  <c r="F83" i="4"/>
  <c r="F74" i="4"/>
  <c r="H70" i="1"/>
  <c r="H71" i="1"/>
  <c r="H57" i="1"/>
  <c r="H55" i="1"/>
  <c r="H56" i="1"/>
  <c r="H19" i="1"/>
  <c r="H23" i="1"/>
  <c r="E7" i="4"/>
  <c r="F23" i="4"/>
  <c r="H5" i="1"/>
  <c r="F214" i="9"/>
  <c r="B214" i="9" s="1"/>
  <c r="F216" i="9"/>
  <c r="E225" i="9"/>
  <c r="B225" i="9" s="1"/>
  <c r="E45" i="9"/>
  <c r="B45" i="9" s="1"/>
  <c r="G667" i="1"/>
  <c r="E274" i="9"/>
  <c r="B274" i="9" s="1"/>
  <c r="G644" i="1"/>
  <c r="G631" i="1"/>
  <c r="C411" i="1"/>
  <c r="H411" i="1" s="1"/>
  <c r="G361" i="1"/>
  <c r="G296" i="1"/>
  <c r="D299" i="4"/>
  <c r="C413" i="1"/>
  <c r="H413" i="1" s="1"/>
  <c r="D644" i="4"/>
  <c r="E273" i="9"/>
  <c r="B273" i="9" s="1"/>
  <c r="C260" i="1"/>
  <c r="H260" i="1" s="1"/>
  <c r="D263" i="4"/>
  <c r="C255" i="1"/>
  <c r="H255" i="1" s="1"/>
  <c r="G256" i="1"/>
  <c r="G232" i="1"/>
  <c r="C220" i="1"/>
  <c r="H220" i="1" s="1"/>
  <c r="C227" i="1"/>
  <c r="H227" i="1" s="1"/>
  <c r="E58" i="9"/>
  <c r="B58" i="9" s="1"/>
  <c r="B224" i="9"/>
  <c r="C206" i="1"/>
  <c r="H206" i="1" s="1"/>
  <c r="G198" i="1"/>
  <c r="B220" i="9"/>
  <c r="B218" i="9"/>
  <c r="G176" i="1"/>
  <c r="C173" i="1"/>
  <c r="D163" i="4"/>
  <c r="D152" i="4"/>
  <c r="C148" i="1" s="1"/>
  <c r="H148" i="1" s="1"/>
  <c r="G150" i="1"/>
  <c r="C116" i="1"/>
  <c r="B216" i="9"/>
  <c r="C4" i="1"/>
  <c r="H4" i="1" s="1"/>
  <c r="D7" i="4"/>
  <c r="G7" i="1"/>
  <c r="G8" i="1"/>
  <c r="G10" i="1"/>
  <c r="G19" i="1"/>
  <c r="G22" i="1"/>
  <c r="G23" i="1"/>
  <c r="G27" i="1"/>
  <c r="G30" i="1"/>
  <c r="G33" i="1"/>
  <c r="G34" i="1"/>
  <c r="G37" i="1"/>
  <c r="G42" i="1"/>
  <c r="G43" i="1"/>
  <c r="G44" i="1"/>
  <c r="G45" i="1"/>
  <c r="G47" i="1"/>
  <c r="G60" i="1"/>
  <c r="G65" i="1"/>
  <c r="G69" i="1"/>
  <c r="G70" i="1"/>
  <c r="G71" i="1"/>
  <c r="G72" i="1"/>
  <c r="G75" i="1"/>
  <c r="G76" i="1"/>
  <c r="G82" i="1"/>
  <c r="G85" i="1"/>
  <c r="G87" i="1"/>
  <c r="G88" i="1"/>
  <c r="G96" i="1"/>
  <c r="G99" i="1"/>
  <c r="G110" i="1"/>
  <c r="G111" i="1"/>
  <c r="G112" i="1"/>
  <c r="G117" i="1"/>
  <c r="G118" i="1"/>
  <c r="G126" i="1"/>
  <c r="G137" i="1"/>
  <c r="G138" i="1"/>
  <c r="G142" i="1"/>
  <c r="G146" i="1"/>
  <c r="G149" i="1"/>
  <c r="G161" i="1"/>
  <c r="G162" i="1"/>
  <c r="G163" i="1"/>
  <c r="G164" i="1"/>
  <c r="G171" i="1"/>
  <c r="G172" i="1"/>
  <c r="G175" i="1"/>
  <c r="G180" i="1"/>
  <c r="G189" i="1"/>
  <c r="G195" i="1"/>
  <c r="G205" i="1"/>
  <c r="G212" i="1"/>
  <c r="G215" i="1"/>
  <c r="G216" i="1"/>
  <c r="G222" i="1"/>
  <c r="G224" i="1"/>
  <c r="G225" i="1"/>
  <c r="G229" i="1"/>
  <c r="G230" i="1"/>
  <c r="G233" i="1"/>
  <c r="G239" i="1"/>
  <c r="G241" i="1"/>
  <c r="G246" i="1"/>
  <c r="G250" i="1"/>
  <c r="G251" i="1"/>
  <c r="G254" i="1"/>
  <c r="G263" i="1"/>
  <c r="G264" i="1"/>
  <c r="G267" i="1"/>
  <c r="G269" i="1"/>
  <c r="G274" i="1"/>
  <c r="G277" i="1"/>
  <c r="G278" i="1"/>
  <c r="G283" i="1"/>
  <c r="G284" i="1"/>
  <c r="G289" i="1"/>
  <c r="G290" i="1"/>
  <c r="G291" i="1"/>
  <c r="G297" i="1"/>
  <c r="G302" i="1"/>
  <c r="G308" i="1"/>
  <c r="G309" i="1"/>
  <c r="G313" i="1"/>
  <c r="G316" i="1"/>
  <c r="G319" i="1"/>
  <c r="G323" i="1"/>
  <c r="G326" i="1"/>
  <c r="G329" i="1"/>
  <c r="G333" i="1"/>
  <c r="G334" i="1"/>
  <c r="G339" i="1"/>
  <c r="G340" i="1"/>
  <c r="G350" i="1"/>
  <c r="G351" i="1"/>
  <c r="G354" i="1"/>
  <c r="G355" i="1"/>
  <c r="G360" i="1"/>
  <c r="G364" i="1"/>
  <c r="G367" i="1"/>
  <c r="G368" i="1"/>
  <c r="G369" i="1"/>
  <c r="G375" i="1"/>
  <c r="G376" i="1"/>
  <c r="G380" i="1"/>
  <c r="G383" i="1"/>
  <c r="G385" i="1"/>
  <c r="G389" i="1"/>
  <c r="G391" i="1"/>
  <c r="G396" i="1"/>
  <c r="G399" i="1"/>
  <c r="G401" i="1"/>
  <c r="G406" i="1"/>
  <c r="G412" i="1"/>
  <c r="G415" i="1"/>
  <c r="G417" i="1"/>
  <c r="G423" i="1"/>
  <c r="G424" i="1"/>
  <c r="G427" i="1"/>
  <c r="G428" i="1"/>
  <c r="G429" i="1"/>
  <c r="G430" i="1"/>
  <c r="G431" i="1"/>
  <c r="G432" i="1"/>
  <c r="G433" i="1"/>
  <c r="G434" i="1"/>
  <c r="G435" i="1"/>
  <c r="G436" i="1"/>
  <c r="G437" i="1"/>
  <c r="G438" i="1"/>
  <c r="G439" i="1"/>
  <c r="G440" i="1"/>
  <c r="G441" i="1"/>
  <c r="G442" i="1"/>
  <c r="G443" i="1"/>
  <c r="G444" i="1"/>
  <c r="G445" i="1"/>
  <c r="G447" i="1"/>
  <c r="G450" i="1"/>
  <c r="G453" i="1"/>
  <c r="G456" i="1"/>
  <c r="G457" i="1"/>
  <c r="G458" i="1"/>
  <c r="G460" i="1"/>
  <c r="G465" i="1"/>
  <c r="G468" i="1"/>
  <c r="G471" i="1"/>
  <c r="G472" i="1"/>
  <c r="G479" i="1"/>
  <c r="G483" i="1"/>
  <c r="G487" i="1"/>
  <c r="G495" i="1"/>
  <c r="G497" i="1"/>
  <c r="G500" i="1"/>
  <c r="G501" i="1"/>
  <c r="G506" i="1"/>
  <c r="G507" i="1"/>
  <c r="G512" i="1"/>
  <c r="G514" i="1"/>
  <c r="G518" i="1"/>
  <c r="G519" i="1"/>
  <c r="G522" i="1"/>
  <c r="G526" i="1"/>
  <c r="G528" i="1"/>
  <c r="G531" i="1"/>
  <c r="G532" i="1"/>
  <c r="G539" i="1"/>
  <c r="G542" i="1"/>
  <c r="G545" i="1"/>
  <c r="G547" i="1"/>
  <c r="G550" i="1"/>
  <c r="G556" i="1"/>
  <c r="G558" i="1"/>
  <c r="G564" i="1"/>
  <c r="G565" i="1"/>
  <c r="G568" i="1"/>
  <c r="G571" i="1"/>
  <c r="G573" i="1"/>
  <c r="G575" i="1"/>
  <c r="G581" i="1"/>
  <c r="G582" i="1"/>
  <c r="G586" i="1"/>
  <c r="G587" i="1"/>
  <c r="G590" i="1"/>
  <c r="G591" i="1"/>
  <c r="G592" i="1"/>
  <c r="G596" i="1"/>
  <c r="G600" i="1"/>
  <c r="G601" i="1"/>
  <c r="G610" i="1"/>
  <c r="G615" i="1"/>
  <c r="G616" i="1"/>
  <c r="G618" i="1"/>
  <c r="G619" i="1"/>
  <c r="G628" i="1"/>
  <c r="G632" i="1"/>
  <c r="G643" i="1"/>
  <c r="G647" i="1"/>
  <c r="G650" i="1"/>
  <c r="G651" i="1"/>
  <c r="G652" i="1"/>
  <c r="G653" i="1"/>
  <c r="G661" i="1"/>
  <c r="G669" i="1"/>
  <c r="G673" i="1"/>
  <c r="G675" i="1"/>
  <c r="G679" i="1"/>
  <c r="G685" i="1"/>
  <c r="G687" i="1"/>
  <c r="G691" i="1"/>
  <c r="G695" i="1"/>
  <c r="G701" i="1"/>
  <c r="G705" i="1"/>
  <c r="G707" i="1"/>
  <c r="G711"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0"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8" i="1"/>
  <c r="G1050" i="1"/>
  <c r="G1052" i="1"/>
  <c r="G1054" i="1"/>
  <c r="G1056" i="1"/>
  <c r="G1058" i="1"/>
  <c r="G1060" i="1"/>
  <c r="G1062" i="1"/>
  <c r="G1064" i="1"/>
  <c r="G1066" i="1"/>
  <c r="G1068" i="1"/>
  <c r="G1070" i="1"/>
  <c r="G1072" i="1"/>
  <c r="G4" i="1"/>
  <c r="G5" i="1"/>
  <c r="G6" i="1"/>
  <c r="G9" i="1"/>
  <c r="G11" i="1"/>
  <c r="G12" i="1"/>
  <c r="G13" i="1"/>
  <c r="G15" i="1"/>
  <c r="G16" i="1"/>
  <c r="G17" i="1"/>
  <c r="G18" i="1"/>
  <c r="G21" i="1"/>
  <c r="G24" i="1"/>
  <c r="G25" i="1"/>
  <c r="G28" i="1"/>
  <c r="G31" i="1"/>
  <c r="G35" i="1"/>
  <c r="G36" i="1"/>
  <c r="G38" i="1"/>
  <c r="G39" i="1"/>
  <c r="G41" i="1"/>
  <c r="G49" i="1"/>
  <c r="G50" i="1"/>
  <c r="G51" i="1"/>
  <c r="G52" i="1"/>
  <c r="G53" i="1"/>
  <c r="G54" i="1"/>
  <c r="G55" i="1"/>
  <c r="G56" i="1"/>
  <c r="G57" i="1"/>
  <c r="G58" i="1"/>
  <c r="G59" i="1"/>
  <c r="G61" i="1"/>
  <c r="G63" i="1"/>
  <c r="G66" i="1"/>
  <c r="G67" i="1"/>
  <c r="G68" i="1"/>
  <c r="G73" i="1"/>
  <c r="G74" i="1"/>
  <c r="G77" i="1"/>
  <c r="G79" i="1"/>
  <c r="G80" i="1"/>
  <c r="G81" i="1"/>
  <c r="G83" i="1"/>
  <c r="G86" i="1"/>
  <c r="G89" i="1"/>
  <c r="G91" i="1"/>
  <c r="G92" i="1"/>
  <c r="G93" i="1"/>
  <c r="G94" i="1"/>
  <c r="G97" i="1"/>
  <c r="G100" i="1"/>
  <c r="G101" i="1"/>
  <c r="G103" i="1"/>
  <c r="G104" i="1"/>
  <c r="G105" i="1"/>
  <c r="G106" i="1"/>
  <c r="G107" i="1"/>
  <c r="G108" i="1"/>
  <c r="G109" i="1"/>
  <c r="G113" i="1"/>
  <c r="G114" i="1"/>
  <c r="G115" i="1"/>
  <c r="G119" i="1"/>
  <c r="G120" i="1"/>
  <c r="G121" i="1"/>
  <c r="G122" i="1"/>
  <c r="G123" i="1"/>
  <c r="G124" i="1"/>
  <c r="G125" i="1"/>
  <c r="G127" i="1"/>
  <c r="G129" i="1"/>
  <c r="G131" i="1"/>
  <c r="G132" i="1"/>
  <c r="G133" i="1"/>
  <c r="G134" i="1"/>
  <c r="G135" i="1"/>
  <c r="G136" i="1"/>
  <c r="G139" i="1"/>
  <c r="G140" i="1"/>
  <c r="G141" i="1"/>
  <c r="G143" i="1"/>
  <c r="G144" i="1"/>
  <c r="G145" i="1"/>
  <c r="G148" i="1"/>
  <c r="G151" i="1"/>
  <c r="G152" i="1"/>
  <c r="G153" i="1"/>
  <c r="G154" i="1"/>
  <c r="G155" i="1"/>
  <c r="G157" i="1"/>
  <c r="G158" i="1"/>
  <c r="G160" i="1"/>
  <c r="G165" i="1"/>
  <c r="G166" i="1"/>
  <c r="G167" i="1"/>
  <c r="G168" i="1"/>
  <c r="G169" i="1"/>
  <c r="G170" i="1"/>
  <c r="G174" i="1"/>
  <c r="G177" i="1"/>
  <c r="G178" i="1"/>
  <c r="G179" i="1"/>
  <c r="G181" i="1"/>
  <c r="G182" i="1"/>
  <c r="G183" i="1"/>
  <c r="G184" i="1"/>
  <c r="G185" i="1"/>
  <c r="G186" i="1"/>
  <c r="G187" i="1"/>
  <c r="G188" i="1"/>
  <c r="G190" i="1"/>
  <c r="G191" i="1"/>
  <c r="G193" i="1"/>
  <c r="G194" i="1"/>
  <c r="G196" i="1"/>
  <c r="G197" i="1"/>
  <c r="G199" i="1"/>
  <c r="G201" i="1"/>
  <c r="G203" i="1"/>
  <c r="G204" i="1"/>
  <c r="G207" i="1"/>
  <c r="G209" i="1"/>
  <c r="G210" i="1"/>
  <c r="G211" i="1"/>
  <c r="G214" i="1"/>
  <c r="G217" i="1"/>
  <c r="G218" i="1"/>
  <c r="G219" i="1"/>
  <c r="G221" i="1"/>
  <c r="G227" i="1"/>
  <c r="G228" i="1"/>
  <c r="G234" i="1"/>
  <c r="G235" i="1"/>
  <c r="G236" i="1"/>
  <c r="G237" i="1"/>
  <c r="G238" i="1"/>
  <c r="G242" i="1"/>
  <c r="G243" i="1"/>
  <c r="G244" i="1"/>
  <c r="G245" i="1"/>
  <c r="G247" i="1"/>
  <c r="G249" i="1"/>
  <c r="G252" i="1"/>
  <c r="G257" i="1"/>
  <c r="G258" i="1"/>
  <c r="G261" i="1"/>
  <c r="G262" i="1"/>
  <c r="G265" i="1"/>
  <c r="G266" i="1"/>
  <c r="G268" i="1"/>
  <c r="G270" i="1"/>
  <c r="G271" i="1"/>
  <c r="G272" i="1"/>
  <c r="G273" i="1"/>
  <c r="G275" i="1"/>
  <c r="G276" i="1"/>
  <c r="G279" i="1"/>
  <c r="G280" i="1"/>
  <c r="G281" i="1"/>
  <c r="G288" i="1"/>
  <c r="G292" i="1"/>
  <c r="G295" i="1"/>
  <c r="G298" i="1"/>
  <c r="G299" i="1"/>
  <c r="G300" i="1"/>
  <c r="G301" i="1"/>
  <c r="G303" i="1"/>
  <c r="G304" i="1"/>
  <c r="G305" i="1"/>
  <c r="G306" i="1"/>
  <c r="G307" i="1"/>
  <c r="G311" i="1"/>
  <c r="G312" i="1"/>
  <c r="G315" i="1"/>
  <c r="G317" i="1"/>
  <c r="G318" i="1"/>
  <c r="G321" i="1"/>
  <c r="G322" i="1"/>
  <c r="G324" i="1"/>
  <c r="G327" i="1"/>
  <c r="G330" i="1"/>
  <c r="G331" i="1"/>
  <c r="G332" i="1"/>
  <c r="G335" i="1"/>
  <c r="G337" i="1"/>
  <c r="G338" i="1"/>
  <c r="G341" i="1"/>
  <c r="G342" i="1"/>
  <c r="G343" i="1"/>
  <c r="G344" i="1"/>
  <c r="G345" i="1"/>
  <c r="G346" i="1"/>
  <c r="G347" i="1"/>
  <c r="G348" i="1"/>
  <c r="G349" i="1"/>
  <c r="G352" i="1"/>
  <c r="G353" i="1"/>
  <c r="G356" i="1"/>
  <c r="G357" i="1"/>
  <c r="G358" i="1"/>
  <c r="G359" i="1"/>
  <c r="G362" i="1"/>
  <c r="G363" i="1"/>
  <c r="G365" i="1"/>
  <c r="G366" i="1"/>
  <c r="G370" i="1"/>
  <c r="G371" i="1"/>
  <c r="G372" i="1"/>
  <c r="G373" i="1"/>
  <c r="G374" i="1"/>
  <c r="G377" i="1"/>
  <c r="G378" i="1"/>
  <c r="G379" i="1"/>
  <c r="G381" i="1"/>
  <c r="G382" i="1"/>
  <c r="G384" i="1"/>
  <c r="G386" i="1"/>
  <c r="G387" i="1"/>
  <c r="G388" i="1"/>
  <c r="G390" i="1"/>
  <c r="G392" i="1"/>
  <c r="G393" i="1"/>
  <c r="G394" i="1"/>
  <c r="G395" i="1"/>
  <c r="G397" i="1"/>
  <c r="G400" i="1"/>
  <c r="G404" i="1"/>
  <c r="G405" i="1"/>
  <c r="G413" i="1"/>
  <c r="G416" i="1"/>
  <c r="G419" i="1"/>
  <c r="G420" i="1"/>
  <c r="G421" i="1"/>
  <c r="G422" i="1"/>
  <c r="G425" i="1"/>
  <c r="G426" i="1"/>
  <c r="G446" i="1"/>
  <c r="G448" i="1"/>
  <c r="G449" i="1"/>
  <c r="G451" i="1"/>
  <c r="G454" i="1"/>
  <c r="G459" i="1"/>
  <c r="G461" i="1"/>
  <c r="G462" i="1"/>
  <c r="G463" i="1"/>
  <c r="G464" i="1"/>
  <c r="G467" i="1"/>
  <c r="G469" i="1"/>
  <c r="G473" i="1"/>
  <c r="G474" i="1"/>
  <c r="G475" i="1"/>
  <c r="G476" i="1"/>
  <c r="G477" i="1"/>
  <c r="G481" i="1"/>
  <c r="G484" i="1"/>
  <c r="G485" i="1"/>
  <c r="G488" i="1"/>
  <c r="G489" i="1"/>
  <c r="G490" i="1"/>
  <c r="G491" i="1"/>
  <c r="G492" i="1"/>
  <c r="G493" i="1"/>
  <c r="G494" i="1"/>
  <c r="G498" i="1"/>
  <c r="G499" i="1"/>
  <c r="G502" i="1"/>
  <c r="G504" i="1"/>
  <c r="G505" i="1"/>
  <c r="G508" i="1"/>
  <c r="G509" i="1"/>
  <c r="G510" i="1"/>
  <c r="G511" i="1"/>
  <c r="G513" i="1"/>
  <c r="G516" i="1"/>
  <c r="G517" i="1"/>
  <c r="G520" i="1"/>
  <c r="G523" i="1"/>
  <c r="G524" i="1"/>
  <c r="G525" i="1"/>
  <c r="G527" i="1"/>
  <c r="G529" i="1"/>
  <c r="G530" i="1"/>
  <c r="G533" i="1"/>
  <c r="G534" i="1"/>
  <c r="G535" i="1"/>
  <c r="G536" i="1"/>
  <c r="G537" i="1"/>
  <c r="G538" i="1"/>
  <c r="G540" i="1"/>
  <c r="G541" i="1"/>
  <c r="G543" i="1"/>
  <c r="G546" i="1"/>
  <c r="G548" i="1"/>
  <c r="G549" i="1"/>
  <c r="G551" i="1"/>
  <c r="G552" i="1"/>
  <c r="G553" i="1"/>
  <c r="G554" i="1"/>
  <c r="G555" i="1"/>
  <c r="G557" i="1"/>
  <c r="G559" i="1"/>
  <c r="G560" i="1"/>
  <c r="G561" i="1"/>
  <c r="G562" i="1"/>
  <c r="G566" i="1"/>
  <c r="G569" i="1"/>
  <c r="G570" i="1"/>
  <c r="G572" i="1"/>
  <c r="G574" i="1"/>
  <c r="G577" i="1"/>
  <c r="G578" i="1"/>
  <c r="G579" i="1"/>
  <c r="G580" i="1"/>
  <c r="G583" i="1"/>
  <c r="G584" i="1"/>
  <c r="G585" i="1"/>
  <c r="G588" i="1"/>
  <c r="G593" i="1"/>
  <c r="G594" i="1"/>
  <c r="G595" i="1"/>
  <c r="G597" i="1"/>
  <c r="G598" i="1"/>
  <c r="G599" i="1"/>
  <c r="G602" i="1"/>
  <c r="G603" i="1"/>
  <c r="G604" i="1"/>
  <c r="G606" i="1"/>
  <c r="G607" i="1"/>
  <c r="G608" i="1"/>
  <c r="G609" i="1"/>
  <c r="G611" i="1"/>
  <c r="G613" i="1"/>
  <c r="G617" i="1"/>
  <c r="G620" i="1"/>
  <c r="G622" i="1"/>
  <c r="G623" i="1"/>
  <c r="G624" i="1"/>
  <c r="G625" i="1"/>
  <c r="G626" i="1"/>
  <c r="G637" i="1"/>
  <c r="G641" i="1"/>
  <c r="G642" i="1"/>
  <c r="G645" i="1"/>
  <c r="G646" i="1"/>
  <c r="G648" i="1"/>
  <c r="G649" i="1"/>
  <c r="G655" i="1"/>
  <c r="G657" i="1"/>
  <c r="G659" i="1"/>
  <c r="G663" i="1"/>
  <c r="G665" i="1"/>
  <c r="G671" i="1"/>
  <c r="G677" i="1"/>
  <c r="G681" i="1"/>
  <c r="G683" i="1"/>
  <c r="G689" i="1"/>
  <c r="G693" i="1"/>
  <c r="G697" i="1"/>
  <c r="G699" i="1"/>
  <c r="G703" i="1"/>
  <c r="G709"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5"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7" i="1"/>
  <c r="G1049" i="1"/>
  <c r="G1051" i="1"/>
  <c r="G1053" i="1"/>
  <c r="G1055" i="1"/>
  <c r="G1057" i="1"/>
  <c r="G1059" i="1"/>
  <c r="G1061" i="1"/>
  <c r="G1063" i="1"/>
  <c r="G1065" i="1"/>
  <c r="G1067" i="1"/>
  <c r="G1069" i="1"/>
  <c r="G1071"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H1171" i="1"/>
  <c r="J1446" i="1"/>
  <c r="H1446" i="1"/>
  <c r="G1446" i="1"/>
  <c r="J1448" i="1"/>
  <c r="H1448" i="1"/>
  <c r="G1448" i="1"/>
  <c r="I1448" i="1" s="1"/>
  <c r="J1450" i="1"/>
  <c r="H1450" i="1"/>
  <c r="G1450" i="1"/>
  <c r="J1452" i="1"/>
  <c r="H1452" i="1"/>
  <c r="G1452" i="1"/>
  <c r="I1452" i="1" s="1"/>
  <c r="J1455" i="1"/>
  <c r="H1455" i="1"/>
  <c r="G1455" i="1"/>
  <c r="J1457" i="1"/>
  <c r="H1457" i="1"/>
  <c r="G1457" i="1"/>
  <c r="I1457" i="1" s="1"/>
  <c r="J1459" i="1"/>
  <c r="H1459" i="1"/>
  <c r="G1459" i="1"/>
  <c r="G1461" i="1"/>
  <c r="G1470" i="1"/>
  <c r="J1477" i="1"/>
  <c r="H1477" i="1"/>
  <c r="G1477" i="1"/>
  <c r="I1477" i="1" s="1"/>
  <c r="J1479" i="1"/>
  <c r="H1479" i="1"/>
  <c r="G1479" i="1"/>
  <c r="G1482" i="1"/>
  <c r="H1482" i="1"/>
  <c r="G1486" i="1"/>
  <c r="H1486" i="1"/>
  <c r="G1490" i="1"/>
  <c r="H1490" i="1"/>
  <c r="G1494" i="1"/>
  <c r="H1494" i="1"/>
  <c r="G1498" i="1"/>
  <c r="H1498" i="1"/>
  <c r="G1502" i="1"/>
  <c r="H1502" i="1"/>
  <c r="G1506" i="1"/>
  <c r="H1506" i="1"/>
  <c r="G1510" i="1"/>
  <c r="H1510" i="1"/>
  <c r="G1514" i="1"/>
  <c r="H1514" i="1"/>
  <c r="G1172" i="1"/>
  <c r="G1174" i="1"/>
  <c r="G1176" i="1"/>
  <c r="G1178" i="1"/>
  <c r="G1180" i="1"/>
  <c r="G1182" i="1"/>
  <c r="G1184" i="1"/>
  <c r="G1186" i="1"/>
  <c r="G1188" i="1"/>
  <c r="G1190" i="1"/>
  <c r="G1192" i="1"/>
  <c r="G1194" i="1"/>
  <c r="G1196" i="1"/>
  <c r="G1198" i="1"/>
  <c r="G1200" i="1"/>
  <c r="G1202" i="1"/>
  <c r="G1204" i="1"/>
  <c r="G1206" i="1"/>
  <c r="G1208" i="1"/>
  <c r="G1210" i="1"/>
  <c r="G1212" i="1"/>
  <c r="G1215"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1" i="1"/>
  <c r="G1303" i="1"/>
  <c r="G1305" i="1"/>
  <c r="G1307" i="1"/>
  <c r="J1440" i="1"/>
  <c r="J1442" i="1"/>
  <c r="J1444" i="1"/>
  <c r="J1447" i="1"/>
  <c r="H1447" i="1"/>
  <c r="G1447" i="1"/>
  <c r="I1447" i="1" s="1"/>
  <c r="J1449" i="1"/>
  <c r="H1449" i="1"/>
  <c r="G1449" i="1"/>
  <c r="I1449" i="1" s="1"/>
  <c r="J1451" i="1"/>
  <c r="H1451" i="1"/>
  <c r="G1451" i="1"/>
  <c r="G1453" i="1"/>
  <c r="J1456" i="1"/>
  <c r="H1456" i="1"/>
  <c r="G1456" i="1"/>
  <c r="I1456" i="1" s="1"/>
  <c r="J1458" i="1"/>
  <c r="H1458" i="1"/>
  <c r="G1458" i="1"/>
  <c r="I1458" i="1" s="1"/>
  <c r="J1460" i="1"/>
  <c r="H1460" i="1"/>
  <c r="G1460" i="1"/>
  <c r="I1460" i="1" s="1"/>
  <c r="J1476" i="1"/>
  <c r="H1476" i="1"/>
  <c r="G1476" i="1"/>
  <c r="I1476" i="1" s="1"/>
  <c r="J1478" i="1"/>
  <c r="H1478" i="1"/>
  <c r="G1478" i="1"/>
  <c r="G1480" i="1"/>
  <c r="H1480" i="1"/>
  <c r="G1484" i="1"/>
  <c r="H1484" i="1"/>
  <c r="G1488" i="1"/>
  <c r="H1488" i="1"/>
  <c r="G1492" i="1"/>
  <c r="H1492" i="1"/>
  <c r="G1496" i="1"/>
  <c r="H1496" i="1"/>
  <c r="G1500" i="1"/>
  <c r="H1500" i="1"/>
  <c r="G1504" i="1"/>
  <c r="H1504" i="1"/>
  <c r="G1508" i="1"/>
  <c r="H1508" i="1"/>
  <c r="G1512" i="1"/>
  <c r="H1512" i="1"/>
  <c r="G1516" i="1"/>
  <c r="H1516" i="1"/>
  <c r="G1299" i="1"/>
  <c r="G1308" i="1"/>
  <c r="H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8" i="1"/>
  <c r="G1410" i="1"/>
  <c r="G1412" i="1"/>
  <c r="G1414" i="1"/>
  <c r="G1416" i="1"/>
  <c r="G1418" i="1"/>
  <c r="G1420" i="1"/>
  <c r="G1422" i="1"/>
  <c r="G1424" i="1"/>
  <c r="G1426" i="1"/>
  <c r="G1428" i="1"/>
  <c r="G1430" i="1"/>
  <c r="G1432" i="1"/>
  <c r="G1434" i="1"/>
  <c r="G1437" i="1"/>
  <c r="G1439" i="1"/>
  <c r="I1439" i="1" s="1"/>
  <c r="G1440" i="1"/>
  <c r="I1440" i="1" s="1"/>
  <c r="G1441" i="1"/>
  <c r="I1441" i="1" s="1"/>
  <c r="G1442" i="1"/>
  <c r="I1442" i="1" s="1"/>
  <c r="G1443" i="1"/>
  <c r="I1443" i="1" s="1"/>
  <c r="G1444" i="1"/>
  <c r="I1444" i="1" s="1"/>
  <c r="J1445"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D44" i="4"/>
  <c r="D50" i="4"/>
  <c r="D82" i="4"/>
  <c r="D106" i="4"/>
  <c r="E636" i="4"/>
  <c r="D630" i="1" s="1"/>
  <c r="E6" i="5"/>
  <c r="H289" i="9"/>
  <c r="E176" i="5"/>
  <c r="E237" i="5"/>
  <c r="D43" i="8"/>
  <c r="G1445" i="1"/>
  <c r="F350" i="4"/>
  <c r="E408" i="4"/>
  <c r="D403" i="1" s="1"/>
  <c r="F421" i="4"/>
  <c r="F7" i="5"/>
  <c r="G291" i="9"/>
  <c r="E291" i="9" s="1"/>
  <c r="B291" i="9" s="1"/>
  <c r="F190" i="5"/>
  <c r="G292" i="9"/>
  <c r="E292" i="9" s="1"/>
  <c r="B292" i="9" s="1"/>
  <c r="F206" i="5"/>
  <c r="F238" i="5"/>
  <c r="D237" i="5"/>
  <c r="G20" i="9"/>
  <c r="H20" i="9"/>
  <c r="F152" i="4"/>
  <c r="D196" i="4"/>
  <c r="D252" i="4"/>
  <c r="F299" i="4"/>
  <c r="F345" i="4"/>
  <c r="F351" i="4"/>
  <c r="F397" i="4"/>
  <c r="F417" i="4"/>
  <c r="F422" i="4"/>
  <c r="F460" i="4"/>
  <c r="D472" i="4"/>
  <c r="D484" i="4"/>
  <c r="F528" i="4"/>
  <c r="F8" i="5"/>
  <c r="D68" i="5"/>
  <c r="E286" i="9"/>
  <c r="B286" i="9" s="1"/>
  <c r="F88" i="5"/>
  <c r="E289" i="9"/>
  <c r="B289" i="9" s="1"/>
  <c r="F177" i="5"/>
  <c r="F191" i="5"/>
  <c r="F207" i="5"/>
  <c r="F239" i="5"/>
  <c r="F259" i="5"/>
  <c r="F130" i="6"/>
  <c r="B297" i="9"/>
  <c r="E296" i="9"/>
  <c r="I10" i="3" s="1"/>
  <c r="F416" i="4"/>
  <c r="F603" i="4"/>
  <c r="E287" i="9"/>
  <c r="B287" i="9" s="1"/>
  <c r="F149" i="5"/>
  <c r="D176" i="5"/>
  <c r="F5" i="6"/>
  <c r="D141" i="6"/>
  <c r="G278" i="9"/>
  <c r="E278" i="9" s="1"/>
  <c r="B278" i="9" s="1"/>
  <c r="G277" i="9"/>
  <c r="E277" i="9" s="1"/>
  <c r="B277"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L212" i="9"/>
  <c r="F212"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65" i="9"/>
  <c r="E165" i="9" s="1"/>
  <c r="B165" i="9" s="1"/>
  <c r="H164" i="9"/>
  <c r="I10" i="9"/>
  <c r="B284" i="9"/>
  <c r="B212" i="9"/>
  <c r="B288" i="9"/>
  <c r="G1576" i="1" l="1"/>
  <c r="H1576" i="1"/>
  <c r="D42" i="8"/>
  <c r="G294" i="9" s="1"/>
  <c r="E294" i="9" s="1"/>
  <c r="B294" i="9" s="1"/>
  <c r="H173" i="1"/>
  <c r="E289" i="4"/>
  <c r="D147" i="1"/>
  <c r="I17" i="3"/>
  <c r="H116" i="1"/>
  <c r="E6" i="4"/>
  <c r="D3" i="1"/>
  <c r="E20" i="9"/>
  <c r="B20" i="9" s="1"/>
  <c r="G411" i="1"/>
  <c r="D298" i="4"/>
  <c r="C294" i="1"/>
  <c r="F644" i="4"/>
  <c r="C638" i="1"/>
  <c r="G260" i="1"/>
  <c r="F263" i="4"/>
  <c r="C259" i="1"/>
  <c r="G220" i="1"/>
  <c r="G206" i="1"/>
  <c r="G173" i="1"/>
  <c r="F163" i="4"/>
  <c r="C159" i="1"/>
  <c r="F7" i="4"/>
  <c r="C3" i="1"/>
  <c r="E164" i="9"/>
  <c r="B164" i="9" s="1"/>
  <c r="F176" i="5"/>
  <c r="D175" i="5"/>
  <c r="H22" i="3"/>
  <c r="C1153" i="1"/>
  <c r="F68" i="5"/>
  <c r="H21" i="3"/>
  <c r="C1046" i="1"/>
  <c r="F472" i="4"/>
  <c r="C466" i="1"/>
  <c r="F252" i="4"/>
  <c r="C248" i="1"/>
  <c r="D420" i="4"/>
  <c r="I23" i="3"/>
  <c r="D1214" i="1"/>
  <c r="F82" i="4"/>
  <c r="C78" i="1"/>
  <c r="F44" i="4"/>
  <c r="C40" i="1"/>
  <c r="I1479" i="1"/>
  <c r="I1459" i="1"/>
  <c r="I1455" i="1"/>
  <c r="I1450" i="1"/>
  <c r="I1446" i="1"/>
  <c r="B191" i="9"/>
  <c r="F141" i="6"/>
  <c r="C1435" i="1"/>
  <c r="H28" i="3"/>
  <c r="G299" i="9"/>
  <c r="E299" i="9" s="1"/>
  <c r="K1432" i="9"/>
  <c r="G295" i="9"/>
  <c r="E295" i="9" s="1"/>
  <c r="B295" i="9" s="1"/>
  <c r="I34" i="3"/>
  <c r="C1517" i="1"/>
  <c r="F484" i="4"/>
  <c r="C478" i="1"/>
  <c r="D151" i="4"/>
  <c r="F196" i="4"/>
  <c r="C192" i="1"/>
  <c r="F237" i="5"/>
  <c r="H23" i="3"/>
  <c r="C1214" i="1"/>
  <c r="D6" i="5"/>
  <c r="I35" i="3"/>
  <c r="C1518" i="1"/>
  <c r="E175" i="5"/>
  <c r="D1152" i="1" s="1"/>
  <c r="I22" i="3"/>
  <c r="D1153" i="1"/>
  <c r="D984" i="1"/>
  <c r="F106" i="4"/>
  <c r="C102" i="1"/>
  <c r="F50" i="4"/>
  <c r="C46" i="1"/>
  <c r="D6" i="4"/>
  <c r="I1474" i="1"/>
  <c r="I1472" i="1"/>
  <c r="I1467" i="1"/>
  <c r="I1465" i="1"/>
  <c r="I1463" i="1"/>
  <c r="I1478" i="1"/>
  <c r="I1451" i="1"/>
  <c r="D285" i="1" l="1"/>
  <c r="E413" i="4"/>
  <c r="E19" i="9"/>
  <c r="D2" i="1"/>
  <c r="E412" i="4"/>
  <c r="E290" i="4"/>
  <c r="D286" i="1" s="1"/>
  <c r="I16" i="3"/>
  <c r="E291" i="4"/>
  <c r="D287" i="1" s="1"/>
  <c r="C293" i="1"/>
  <c r="F298" i="4"/>
  <c r="D408" i="4"/>
  <c r="D407" i="4"/>
  <c r="H294" i="1"/>
  <c r="G294" i="1"/>
  <c r="H638" i="1"/>
  <c r="G638" i="1"/>
  <c r="H259" i="1"/>
  <c r="G259" i="1"/>
  <c r="H159" i="1"/>
  <c r="G159" i="1"/>
  <c r="H3" i="1"/>
  <c r="G3" i="1"/>
  <c r="H102" i="1"/>
  <c r="G102" i="1"/>
  <c r="B299" i="9"/>
  <c r="E298" i="9"/>
  <c r="G1435" i="1"/>
  <c r="H1435" i="1"/>
  <c r="H9" i="3"/>
  <c r="H40" i="1"/>
  <c r="G40" i="1"/>
  <c r="H78" i="1"/>
  <c r="G78" i="1"/>
  <c r="H248" i="1"/>
  <c r="G248" i="1"/>
  <c r="H466" i="1"/>
  <c r="G466" i="1"/>
  <c r="H1046" i="1"/>
  <c r="G1046" i="1"/>
  <c r="H46" i="1"/>
  <c r="G46" i="1"/>
  <c r="G1214" i="1"/>
  <c r="H1214" i="1"/>
  <c r="H478" i="1"/>
  <c r="G478" i="1"/>
  <c r="H1517" i="1"/>
  <c r="G1517" i="1"/>
  <c r="H11" i="3"/>
  <c r="D412" i="4"/>
  <c r="F6" i="4"/>
  <c r="H16" i="3"/>
  <c r="C2" i="1"/>
  <c r="H276" i="9"/>
  <c r="G1518" i="1"/>
  <c r="H1518" i="1"/>
  <c r="G276" i="9"/>
  <c r="E276" i="9" s="1"/>
  <c r="G282" i="9"/>
  <c r="E282" i="9" s="1"/>
  <c r="B282" i="9" s="1"/>
  <c r="F6" i="5"/>
  <c r="C984" i="1"/>
  <c r="H192" i="1"/>
  <c r="G192" i="1"/>
  <c r="D289" i="4"/>
  <c r="D290" i="4" s="1"/>
  <c r="F151" i="4"/>
  <c r="H17" i="3"/>
  <c r="C147" i="1"/>
  <c r="D635" i="4"/>
  <c r="F420" i="4"/>
  <c r="C414" i="1"/>
  <c r="D636" i="4"/>
  <c r="E293" i="9"/>
  <c r="H1153" i="1"/>
  <c r="G1153" i="1"/>
  <c r="F175" i="5"/>
  <c r="C1152" i="1"/>
  <c r="E640" i="4" l="1"/>
  <c r="D634" i="1" s="1"/>
  <c r="D408" i="1"/>
  <c r="E414" i="4"/>
  <c r="D409" i="1" s="1"/>
  <c r="E415" i="4"/>
  <c r="D410" i="1" s="1"/>
  <c r="E639" i="4"/>
  <c r="D407" i="1"/>
  <c r="C403" i="1"/>
  <c r="F408" i="4"/>
  <c r="H293" i="1"/>
  <c r="G293" i="1"/>
  <c r="F407" i="4"/>
  <c r="C402" i="1"/>
  <c r="F290" i="4"/>
  <c r="C286" i="1"/>
  <c r="F636" i="4"/>
  <c r="C630" i="1"/>
  <c r="H147" i="1"/>
  <c r="G147" i="1"/>
  <c r="N3" i="9"/>
  <c r="I11" i="3"/>
  <c r="H8" i="3"/>
  <c r="H984" i="1"/>
  <c r="G984" i="1"/>
  <c r="H1152" i="1"/>
  <c r="G1152" i="1"/>
  <c r="H414" i="1"/>
  <c r="G414" i="1"/>
  <c r="F635" i="4"/>
  <c r="C629" i="1"/>
  <c r="D291" i="4"/>
  <c r="F289" i="4"/>
  <c r="D413" i="4"/>
  <c r="D414" i="4" s="1"/>
  <c r="C285" i="1"/>
  <c r="B276" i="9"/>
  <c r="E275" i="9"/>
  <c r="H2" i="1"/>
  <c r="G2" i="1"/>
  <c r="D639" i="4"/>
  <c r="F412" i="4"/>
  <c r="C407" i="1"/>
  <c r="K3" i="9"/>
  <c r="I9" i="3"/>
  <c r="D633" i="1" l="1"/>
  <c r="E642" i="4"/>
  <c r="E641" i="4"/>
  <c r="H403" i="1"/>
  <c r="G403" i="1"/>
  <c r="H402" i="1"/>
  <c r="G402" i="1"/>
  <c r="H629" i="1"/>
  <c r="G629" i="1"/>
  <c r="H407" i="1"/>
  <c r="G407" i="1"/>
  <c r="F414" i="4"/>
  <c r="C409" i="1"/>
  <c r="D640" i="4"/>
  <c r="D415" i="4"/>
  <c r="F413" i="4"/>
  <c r="C408" i="1"/>
  <c r="F291" i="4"/>
  <c r="C287" i="1"/>
  <c r="H630" i="1"/>
  <c r="G630" i="1"/>
  <c r="H286" i="1"/>
  <c r="G286" i="1"/>
  <c r="D641" i="4"/>
  <c r="F639" i="4"/>
  <c r="C633" i="1"/>
  <c r="H285" i="1"/>
  <c r="G285" i="1"/>
  <c r="M3" i="9"/>
  <c r="I8" i="3"/>
  <c r="E645" i="4" l="1"/>
  <c r="D635" i="1"/>
  <c r="D636" i="1"/>
  <c r="E646" i="4"/>
  <c r="H287" i="1"/>
  <c r="G287" i="1"/>
  <c r="F415" i="4"/>
  <c r="C410" i="1"/>
  <c r="H409" i="1"/>
  <c r="G409" i="1"/>
  <c r="H633" i="1"/>
  <c r="G633" i="1"/>
  <c r="F641" i="4"/>
  <c r="C635" i="1"/>
  <c r="D642" i="4"/>
  <c r="D645" i="4" s="1"/>
  <c r="F640" i="4"/>
  <c r="C634" i="1"/>
  <c r="H408" i="1"/>
  <c r="G408" i="1"/>
  <c r="I18" i="3" l="1"/>
  <c r="D639" i="1"/>
  <c r="D640" i="1"/>
  <c r="I19" i="3"/>
  <c r="F645" i="4"/>
  <c r="H18" i="3"/>
  <c r="C639" i="1"/>
  <c r="H634" i="1"/>
  <c r="G634" i="1"/>
  <c r="D646" i="4"/>
  <c r="F642" i="4"/>
  <c r="C636" i="1"/>
  <c r="H410" i="1"/>
  <c r="G410" i="1"/>
  <c r="H635" i="1"/>
  <c r="G635" i="1"/>
  <c r="F646" i="4" l="1"/>
  <c r="H19" i="3"/>
  <c r="C640" i="1"/>
  <c r="H7" i="3" s="1"/>
  <c r="H636" i="1"/>
  <c r="G636" i="1"/>
  <c r="H639" i="1"/>
  <c r="G639" i="1"/>
  <c r="J3" i="9" l="1"/>
  <c r="I7" i="3"/>
  <c r="H640" i="1"/>
  <c r="G640" i="1"/>
  <c r="M272" i="9" l="1"/>
  <c r="L272" i="9"/>
  <c r="H18" i="9"/>
  <c r="G18" i="9"/>
  <c r="H17" i="9"/>
  <c r="H16" i="9"/>
  <c r="G15" i="9"/>
  <c r="G17" i="9"/>
  <c r="G16" i="9"/>
  <c r="H15" i="9"/>
  <c r="K5" i="9"/>
  <c r="I7" i="9"/>
  <c r="J8" i="9"/>
  <c r="K13" i="9"/>
  <c r="J12" i="9"/>
  <c r="I11" i="9"/>
  <c r="K9" i="9"/>
  <c r="K12" i="9"/>
  <c r="J11" i="9"/>
  <c r="J5" i="9"/>
  <c r="K6" i="9"/>
  <c r="I8" i="9"/>
  <c r="I9" i="9"/>
  <c r="J17" i="9"/>
  <c r="M16" i="9"/>
  <c r="L15" i="9"/>
  <c r="I17" i="9"/>
  <c r="L16" i="9"/>
  <c r="M15" i="9"/>
  <c r="I5" i="9"/>
  <c r="J6" i="9"/>
  <c r="K7" i="9"/>
  <c r="I13" i="9"/>
  <c r="K11" i="9"/>
  <c r="J10" i="9"/>
  <c r="J13" i="9"/>
  <c r="I12" i="9"/>
  <c r="K10" i="9"/>
  <c r="J9" i="9"/>
  <c r="I6" i="9"/>
  <c r="J7" i="9"/>
  <c r="K8" i="9"/>
  <c r="E6" i="9" l="1"/>
  <c r="B6" i="9" s="1"/>
  <c r="E5" i="9"/>
  <c r="F16" i="9"/>
  <c r="E18" i="9"/>
  <c r="B18" i="9" s="1"/>
  <c r="F272" i="9"/>
  <c r="F19" i="9" s="1"/>
  <c r="E12" i="9"/>
  <c r="B12" i="9" s="1"/>
  <c r="E16" i="9"/>
  <c r="B16" i="9" s="1"/>
  <c r="B5" i="9"/>
  <c r="F15" i="9"/>
  <c r="F14" i="9" s="1"/>
  <c r="E8" i="9"/>
  <c r="B8" i="9" s="1"/>
  <c r="E11" i="9"/>
  <c r="B11" i="9" s="1"/>
  <c r="E7" i="9"/>
  <c r="B7" i="9" s="1"/>
  <c r="E17" i="9"/>
  <c r="B17" i="9" s="1"/>
  <c r="E10" i="9"/>
  <c r="B10" i="9" s="1"/>
  <c r="E13" i="9"/>
  <c r="B13" i="9" s="1"/>
  <c r="E9" i="9"/>
  <c r="B9" i="9" s="1"/>
  <c r="E15" i="9"/>
  <c r="B272" i="9" l="1"/>
  <c r="E4" i="9"/>
  <c r="B15" i="9"/>
  <c r="E14" i="9"/>
  <c r="F3"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<sst xmlns="http://schemas.openxmlformats.org/spreadsheetml/2006/main" count="4313" uniqueCount="3394">
  <si>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</si>
  <si>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</si>
  <si>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</si>
  <si>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</si>
  <si>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</si>
  <si>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</si>
  <si>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</si>
  <si>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</si>
  <si>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</si>
  <si>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</si>
  <si>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</si>
  <si>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</si>
  <si>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</si>
  <si>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</si>
  <si>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</si>
  <si>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</si>
  <si>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</si>
  <si>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</si>
  <si>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</si>
  <si>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</si>
  <si>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</si>
  <si>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</si>
  <si>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</si>
  <si>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</si>
  <si>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</si>
  <si>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</si>
  <si>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</si>
  <si>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</si>
  <si>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</si>
  <si>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</si>
  <si>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</si>
  <si>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STRIZIVOJNA</t>
  </si>
  <si>
    <t>BILANCA</t>
  </si>
  <si>
    <t>RAS funkcijski</t>
  </si>
  <si>
    <t>Razina:</t>
  </si>
  <si>
    <t>22</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</si>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</sst>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4789010</v>
      </c>
      <c r="D2" s="6">
        <f>'PR-RAS'!E6</f>
        <v>10257236.800000001</v>
      </c>
      <c r="E2" s="6">
        <v>0</v>
      </c>
      <c r="F2" s="6">
        <v>0</v>
      </c>
      <c r="G2" s="7">
        <f t="shared" ref="G2:G264" si="0">(B2/1000)*(C2*1+D2*2)</f>
        <v>25303.483600000003</v>
      </c>
      <c r="H2" s="7">
        <f t="shared" ref="H2:H264" si="1">ABS(C2-ROUND(C2,0))+ABS(D2-ROUND(D2,0))</f>
        <v>0.19999999925494194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1058824</v>
      </c>
      <c r="D3" s="1">
        <f>'PR-RAS'!E7</f>
        <v>2293051.63</v>
      </c>
      <c r="E3" s="1">
        <v>0</v>
      </c>
      <c r="F3" s="1">
        <v>0</v>
      </c>
      <c r="G3" s="2">
        <f t="shared" si="0"/>
        <v>11289.854519999999</v>
      </c>
      <c r="H3" s="2">
        <f t="shared" si="1"/>
        <v>0.37000000011175871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1018629</v>
      </c>
      <c r="D4" s="1">
        <f>'PR-RAS'!E8</f>
        <v>2218014</v>
      </c>
      <c r="E4" s="1">
        <v>0</v>
      </c>
      <c r="F4" s="1">
        <v>0</v>
      </c>
      <c r="G4" s="2">
        <f t="shared" si="0"/>
        <v>16363.971</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1022993</v>
      </c>
      <c r="D5" s="1">
        <f>'PR-RAS'!E9</f>
        <v>2218014</v>
      </c>
      <c r="E5" s="1">
        <v>0</v>
      </c>
      <c r="F5" s="1">
        <v>0</v>
      </c>
      <c r="G5" s="2">
        <f t="shared" si="0"/>
        <v>21836.083999999999</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4364</v>
      </c>
      <c r="D11" s="1">
        <f>'PR-RAS'!E15</f>
        <v>0</v>
      </c>
      <c r="E11" s="1">
        <v>0</v>
      </c>
      <c r="F11" s="1">
        <v>0</v>
      </c>
      <c r="G11" s="2">
        <f t="shared" si="0"/>
        <v>43.64</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39626</v>
      </c>
      <c r="D19" s="1">
        <f>'PR-RAS'!E23</f>
        <v>75037.63</v>
      </c>
      <c r="E19" s="1">
        <v>0</v>
      </c>
      <c r="F19" s="1">
        <v>0</v>
      </c>
      <c r="G19" s="2">
        <f t="shared" si="0"/>
        <v>3414.6226799999999</v>
      </c>
      <c r="H19" s="2">
        <f t="shared" si="1"/>
        <v>0.36999999999534339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39626</v>
      </c>
      <c r="D23" s="1">
        <f>'PR-RAS'!E27</f>
        <v>75037.63</v>
      </c>
      <c r="E23" s="1">
        <v>0</v>
      </c>
      <c r="F23" s="1">
        <v>0</v>
      </c>
      <c r="G23" s="2">
        <f t="shared" si="0"/>
        <v>4173.4277199999997</v>
      </c>
      <c r="H23" s="2">
        <f t="shared" si="1"/>
        <v>0.36999999999534339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569</v>
      </c>
      <c r="D25" s="1">
        <f>'PR-RAS'!E29</f>
        <v>0</v>
      </c>
      <c r="E25" s="1">
        <v>0</v>
      </c>
      <c r="F25" s="1">
        <v>0</v>
      </c>
      <c r="G25" s="2">
        <f t="shared" si="0"/>
        <v>13.656000000000001</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569</v>
      </c>
      <c r="D27" s="1">
        <f>'PR-RAS'!E31</f>
        <v>0</v>
      </c>
      <c r="E27" s="1">
        <v>0</v>
      </c>
      <c r="F27" s="1">
        <v>0</v>
      </c>
      <c r="G27" s="2">
        <f t="shared" si="0"/>
        <v>14.793999999999999</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3343576</v>
      </c>
      <c r="D46" s="1">
        <f>'PR-RAS'!E50</f>
        <v>7178155.9500000002</v>
      </c>
      <c r="E46" s="1">
        <v>0</v>
      </c>
      <c r="F46" s="1">
        <v>0</v>
      </c>
      <c r="G46" s="2">
        <f t="shared" si="0"/>
        <v>796494.95549999992</v>
      </c>
      <c r="H46" s="2">
        <f t="shared" si="1"/>
        <v>4.9999999813735485E-2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2943490</v>
      </c>
      <c r="D55" s="1">
        <f>'PR-RAS'!E59</f>
        <v>2636079.21</v>
      </c>
      <c r="E55" s="1">
        <v>0</v>
      </c>
      <c r="F55" s="1">
        <v>0</v>
      </c>
      <c r="G55" s="2">
        <f t="shared" si="0"/>
        <v>443645.01467999996</v>
      </c>
      <c r="H55" s="2">
        <f t="shared" si="1"/>
        <v>0.2099999999627471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2443490</v>
      </c>
      <c r="D56" s="1">
        <f>'PR-RAS'!E60</f>
        <v>2486079.21</v>
      </c>
      <c r="E56" s="1">
        <v>0</v>
      </c>
      <c r="F56" s="1">
        <v>0</v>
      </c>
      <c r="G56" s="2">
        <f t="shared" si="0"/>
        <v>407860.66310000001</v>
      </c>
      <c r="H56" s="2">
        <f t="shared" si="1"/>
        <v>0.2099999999627471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500000</v>
      </c>
      <c r="D57" s="1">
        <f>'PR-RAS'!E61</f>
        <v>150000</v>
      </c>
      <c r="E57" s="1">
        <v>0</v>
      </c>
      <c r="F57" s="1">
        <v>0</v>
      </c>
      <c r="G57" s="2">
        <f t="shared" si="0"/>
        <v>44800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246619</v>
      </c>
      <c r="D58" s="1">
        <f>'PR-RAS'!E62</f>
        <v>0</v>
      </c>
      <c r="E58" s="1">
        <v>0</v>
      </c>
      <c r="F58" s="1">
        <v>0</v>
      </c>
      <c r="G58" s="2">
        <f t="shared" si="0"/>
        <v>14057.283000000001</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99769</v>
      </c>
      <c r="D59" s="1">
        <f>'PR-RAS'!E63</f>
        <v>0</v>
      </c>
      <c r="E59" s="1">
        <v>0</v>
      </c>
      <c r="F59" s="1">
        <v>0</v>
      </c>
      <c r="G59" s="2">
        <f t="shared" si="0"/>
        <v>5786.6019999999999</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146850</v>
      </c>
      <c r="D60" s="1">
        <f>'PR-RAS'!E64</f>
        <v>0</v>
      </c>
      <c r="E60" s="1">
        <v>0</v>
      </c>
      <c r="F60" s="1">
        <v>0</v>
      </c>
      <c r="G60" s="2">
        <f t="shared" si="0"/>
        <v>8664.15</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153467</v>
      </c>
      <c r="D70" s="1">
        <f>'PR-RAS'!E74</f>
        <v>4542076.74</v>
      </c>
      <c r="E70" s="1">
        <v>0</v>
      </c>
      <c r="F70" s="1">
        <v>0</v>
      </c>
      <c r="G70" s="2">
        <f t="shared" si="0"/>
        <v>637395.81312000006</v>
      </c>
      <c r="H70" s="2">
        <f t="shared" si="1"/>
        <v>0.25999999977648258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153467</v>
      </c>
      <c r="D71" s="1">
        <f>'PR-RAS'!E75</f>
        <v>505713.57</v>
      </c>
      <c r="E71" s="1">
        <v>0</v>
      </c>
      <c r="F71" s="1">
        <v>0</v>
      </c>
      <c r="G71" s="2">
        <f t="shared" si="0"/>
        <v>81542.589800000016</v>
      </c>
      <c r="H71" s="2">
        <f t="shared" si="1"/>
        <v>0.42999999999301508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4036363.17</v>
      </c>
      <c r="E72" s="1">
        <v>0</v>
      </c>
      <c r="F72" s="1">
        <v>0</v>
      </c>
      <c r="G72" s="2">
        <f t="shared" si="0"/>
        <v>573163.57013999997</v>
      </c>
      <c r="H72" s="2">
        <f t="shared" si="1"/>
        <v>0.16999999992549419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91528</v>
      </c>
      <c r="D78" s="1">
        <f>'PR-RAS'!E82</f>
        <v>81689.09</v>
      </c>
      <c r="E78" s="1">
        <v>0</v>
      </c>
      <c r="F78" s="1">
        <v>0</v>
      </c>
      <c r="G78" s="2">
        <f t="shared" si="0"/>
        <v>19627.775859999998</v>
      </c>
      <c r="H78" s="2">
        <f t="shared" si="1"/>
        <v>8.999999999650754E-2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124</v>
      </c>
      <c r="D79" s="1">
        <f>'PR-RAS'!E83</f>
        <v>19.78</v>
      </c>
      <c r="E79" s="1">
        <v>0</v>
      </c>
      <c r="F79" s="1">
        <v>0</v>
      </c>
      <c r="G79" s="2">
        <f t="shared" si="0"/>
        <v>12.757680000000001</v>
      </c>
      <c r="H79" s="2">
        <f t="shared" si="1"/>
        <v>0.21999999999999886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v>
      </c>
      <c r="D81" s="1">
        <f>'PR-RAS'!E85</f>
        <v>19.78</v>
      </c>
      <c r="E81" s="1">
        <v>0</v>
      </c>
      <c r="F81" s="1">
        <v>0</v>
      </c>
      <c r="G81" s="2">
        <f t="shared" si="0"/>
        <v>3.8848000000000003</v>
      </c>
      <c r="H81" s="2">
        <f t="shared" si="1"/>
        <v>0.21999999999999886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115</v>
      </c>
      <c r="D82" s="1">
        <f>'PR-RAS'!E86</f>
        <v>0</v>
      </c>
      <c r="E82" s="1">
        <v>0</v>
      </c>
      <c r="F82" s="1">
        <v>0</v>
      </c>
      <c r="G82" s="2">
        <f t="shared" si="0"/>
        <v>9.3149999999999995</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90984</v>
      </c>
      <c r="D87" s="1">
        <f>'PR-RAS'!E91</f>
        <v>80049.31</v>
      </c>
      <c r="E87" s="1">
        <v>0</v>
      </c>
      <c r="F87" s="1">
        <v>0</v>
      </c>
      <c r="G87" s="2">
        <f t="shared" si="0"/>
        <v>21593.105319999999</v>
      </c>
      <c r="H87" s="2">
        <f t="shared" si="1"/>
        <v>0.30999999999767169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2391</v>
      </c>
      <c r="D88" s="1">
        <f>'PR-RAS'!E92</f>
        <v>2697.72</v>
      </c>
      <c r="E88" s="1">
        <v>0</v>
      </c>
      <c r="F88" s="1">
        <v>0</v>
      </c>
      <c r="G88" s="2">
        <f t="shared" si="0"/>
        <v>677.42027999999993</v>
      </c>
      <c r="H88" s="2">
        <f t="shared" si="1"/>
        <v>0.28000000000020009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78779</v>
      </c>
      <c r="D89" s="1">
        <f>'PR-RAS'!E93</f>
        <v>76950.36</v>
      </c>
      <c r="E89" s="1">
        <v>0</v>
      </c>
      <c r="F89" s="1">
        <v>0</v>
      </c>
      <c r="G89" s="2">
        <f t="shared" si="0"/>
        <v>20475.815360000001</v>
      </c>
      <c r="H89" s="2">
        <f t="shared" si="1"/>
        <v>0.36000000000058208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9814</v>
      </c>
      <c r="D93" s="1">
        <f>'PR-RAS'!E97</f>
        <v>401.23</v>
      </c>
      <c r="E93" s="1">
        <v>0</v>
      </c>
      <c r="F93" s="1">
        <v>0</v>
      </c>
      <c r="G93" s="2">
        <f t="shared" si="0"/>
        <v>976.71431999999993</v>
      </c>
      <c r="H93" s="2">
        <f t="shared" si="1"/>
        <v>0.23000000000001819</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420</v>
      </c>
      <c r="D94" s="1">
        <f>'PR-RAS'!E98</f>
        <v>1620</v>
      </c>
      <c r="E94" s="1">
        <v>0</v>
      </c>
      <c r="F94" s="1">
        <v>0</v>
      </c>
      <c r="G94" s="2">
        <f t="shared" si="0"/>
        <v>340.38</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420</v>
      </c>
      <c r="D96" s="1">
        <f>'PR-RAS'!E100</f>
        <v>1620</v>
      </c>
      <c r="E96" s="1">
        <v>0</v>
      </c>
      <c r="F96" s="1">
        <v>0</v>
      </c>
      <c r="G96" s="2">
        <f t="shared" si="0"/>
        <v>347.7</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295082</v>
      </c>
      <c r="D102" s="1">
        <f>'PR-RAS'!E106</f>
        <v>702540.13</v>
      </c>
      <c r="E102" s="1">
        <v>0</v>
      </c>
      <c r="F102" s="1">
        <v>0</v>
      </c>
      <c r="G102" s="2">
        <f t="shared" si="0"/>
        <v>171716.38826000001</v>
      </c>
      <c r="H102" s="2">
        <f t="shared" si="1"/>
        <v>0.13000000000465661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58549</v>
      </c>
      <c r="D103" s="1">
        <f>'PR-RAS'!E107</f>
        <v>58433</v>
      </c>
      <c r="E103" s="1">
        <v>0</v>
      </c>
      <c r="F103" s="1">
        <v>0</v>
      </c>
      <c r="G103" s="2">
        <f t="shared" si="0"/>
        <v>17892.329999999998</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58428</v>
      </c>
      <c r="D105" s="1">
        <f>'PR-RAS'!E109</f>
        <v>58428.38</v>
      </c>
      <c r="E105" s="1">
        <v>0</v>
      </c>
      <c r="F105" s="1">
        <v>0</v>
      </c>
      <c r="G105" s="2">
        <f t="shared" si="0"/>
        <v>18229.615040000001</v>
      </c>
      <c r="H105" s="2">
        <f t="shared" si="1"/>
        <v>0.37999999999738066</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121</v>
      </c>
      <c r="D106" s="1">
        <f>'PR-RAS'!E110</f>
        <v>4.62</v>
      </c>
      <c r="E106" s="1">
        <v>0</v>
      </c>
      <c r="F106" s="1">
        <v>0</v>
      </c>
      <c r="G106" s="2">
        <f t="shared" si="0"/>
        <v>13.6752</v>
      </c>
      <c r="H106" s="2">
        <f t="shared" si="1"/>
        <v>0.37999999999999989</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119472</v>
      </c>
      <c r="D108" s="1">
        <f>'PR-RAS'!E112</f>
        <v>457543.8</v>
      </c>
      <c r="E108" s="1">
        <v>0</v>
      </c>
      <c r="F108" s="1">
        <v>0</v>
      </c>
      <c r="G108" s="2">
        <f t="shared" si="0"/>
        <v>110697.87719999999</v>
      </c>
      <c r="H108" s="2">
        <f t="shared" si="1"/>
        <v>0.20000000001164153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114523</v>
      </c>
      <c r="D111" s="1">
        <f>'PR-RAS'!E115</f>
        <v>456719.7</v>
      </c>
      <c r="E111" s="1">
        <v>0</v>
      </c>
      <c r="F111" s="1">
        <v>0</v>
      </c>
      <c r="G111" s="2">
        <f t="shared" si="0"/>
        <v>113075.864</v>
      </c>
      <c r="H111" s="2">
        <f t="shared" si="1"/>
        <v>0.29999999998835847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4949</v>
      </c>
      <c r="D113" s="1">
        <f>'PR-RAS'!E117</f>
        <v>824.1</v>
      </c>
      <c r="E113" s="1">
        <v>0</v>
      </c>
      <c r="F113" s="1">
        <v>0</v>
      </c>
      <c r="G113" s="2">
        <f t="shared" si="0"/>
        <v>738.88639999999998</v>
      </c>
      <c r="H113" s="2">
        <f t="shared" si="1"/>
        <v>0.10000000000002274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117061</v>
      </c>
      <c r="D116" s="1">
        <f>'PR-RAS'!E120</f>
        <v>186563.33</v>
      </c>
      <c r="E116" s="1">
        <v>0</v>
      </c>
      <c r="F116" s="1">
        <v>0</v>
      </c>
      <c r="G116" s="2">
        <f t="shared" si="0"/>
        <v>56371.580900000001</v>
      </c>
      <c r="H116" s="2">
        <f t="shared" si="1"/>
        <v>0.32999999998719431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4778</v>
      </c>
      <c r="D117" s="1">
        <f>'PR-RAS'!E121</f>
        <v>0</v>
      </c>
      <c r="E117" s="1">
        <v>0</v>
      </c>
      <c r="F117" s="1">
        <v>0</v>
      </c>
      <c r="G117" s="2">
        <f t="shared" si="0"/>
        <v>554.24800000000005</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112283</v>
      </c>
      <c r="D118" s="1">
        <f>'PR-RAS'!E122</f>
        <v>186563.33</v>
      </c>
      <c r="E118" s="1">
        <v>0</v>
      </c>
      <c r="F118" s="1">
        <v>0</v>
      </c>
      <c r="G118" s="2">
        <f t="shared" si="0"/>
        <v>56792.930220000002</v>
      </c>
      <c r="H118" s="2">
        <f t="shared" si="1"/>
        <v>0.32999999998719431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1800</v>
      </c>
      <c r="E135" s="1">
        <v>0</v>
      </c>
      <c r="F135" s="1">
        <v>0</v>
      </c>
      <c r="G135" s="2">
        <f t="shared" si="0"/>
        <v>482.40000000000003</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1800</v>
      </c>
      <c r="E146" s="1">
        <v>0</v>
      </c>
      <c r="F146" s="1">
        <v>0</v>
      </c>
      <c r="G146" s="2">
        <f t="shared" si="0"/>
        <v>522</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3559815</v>
      </c>
      <c r="D147" s="1">
        <f>'PR-RAS'!E151</f>
        <v>3921221.64</v>
      </c>
      <c r="E147" s="1">
        <v>0</v>
      </c>
      <c r="F147" s="1">
        <v>0</v>
      </c>
      <c r="G147" s="2">
        <f t="shared" si="0"/>
        <v>1664729.70888</v>
      </c>
      <c r="H147" s="2">
        <f t="shared" si="1"/>
        <v>0.35999999986961484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708527</v>
      </c>
      <c r="D148" s="1">
        <f>'PR-RAS'!E152</f>
        <v>438130.54000000004</v>
      </c>
      <c r="E148" s="1">
        <v>0</v>
      </c>
      <c r="F148" s="1">
        <v>0</v>
      </c>
      <c r="G148" s="2">
        <f t="shared" si="0"/>
        <v>232963.84776</v>
      </c>
      <c r="H148" s="2">
        <f t="shared" si="1"/>
        <v>0.4599999999627471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601489</v>
      </c>
      <c r="D149" s="1">
        <f>'PR-RAS'!E153</f>
        <v>357714.21</v>
      </c>
      <c r="E149" s="1">
        <v>0</v>
      </c>
      <c r="F149" s="1">
        <v>0</v>
      </c>
      <c r="G149" s="2">
        <f t="shared" si="0"/>
        <v>194903.77815999999</v>
      </c>
      <c r="H149" s="2">
        <f t="shared" si="1"/>
        <v>0.21000000002095476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601489</v>
      </c>
      <c r="D150" s="1">
        <f>'PR-RAS'!E154</f>
        <v>357714.21</v>
      </c>
      <c r="E150" s="1">
        <v>0</v>
      </c>
      <c r="F150" s="1">
        <v>0</v>
      </c>
      <c r="G150" s="2">
        <f t="shared" si="0"/>
        <v>196220.69557999997</v>
      </c>
      <c r="H150" s="2">
        <f t="shared" si="1"/>
        <v>0.21000000002095476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12000</v>
      </c>
      <c r="D154" s="1">
        <f>'PR-RAS'!E158</f>
        <v>21393.42</v>
      </c>
      <c r="E154" s="1">
        <v>0</v>
      </c>
      <c r="F154" s="1">
        <v>0</v>
      </c>
      <c r="G154" s="2">
        <f t="shared" si="0"/>
        <v>8382.38652</v>
      </c>
      <c r="H154" s="2">
        <f t="shared" si="1"/>
        <v>0.41999999999825377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95038</v>
      </c>
      <c r="D155" s="1">
        <f>'PR-RAS'!E159</f>
        <v>59022.91</v>
      </c>
      <c r="E155" s="1">
        <v>0</v>
      </c>
      <c r="F155" s="1">
        <v>0</v>
      </c>
      <c r="G155" s="2">
        <f t="shared" si="0"/>
        <v>32814.908280000003</v>
      </c>
      <c r="H155" s="2">
        <f t="shared" si="1"/>
        <v>8.999999999650754E-2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95038</v>
      </c>
      <c r="D157" s="1">
        <f>'PR-RAS'!E161</f>
        <v>59022.91</v>
      </c>
      <c r="E157" s="1">
        <v>0</v>
      </c>
      <c r="F157" s="1">
        <v>0</v>
      </c>
      <c r="G157" s="2">
        <f t="shared" si="0"/>
        <v>33241.075920000003</v>
      </c>
      <c r="H157" s="2">
        <f t="shared" si="1"/>
        <v>8.999999999650754E-2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1412313</v>
      </c>
      <c r="D159" s="1">
        <f>'PR-RAS'!E163</f>
        <v>1477254.43</v>
      </c>
      <c r="E159" s="1">
        <v>0</v>
      </c>
      <c r="F159" s="1">
        <v>0</v>
      </c>
      <c r="G159" s="2">
        <f t="shared" si="0"/>
        <v>689957.85387999995</v>
      </c>
      <c r="H159" s="2">
        <f t="shared" si="1"/>
        <v>0.42999999993480742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23424</v>
      </c>
      <c r="D160" s="1">
        <f>'PR-RAS'!E164</f>
        <v>33628.18</v>
      </c>
      <c r="E160" s="1">
        <v>0</v>
      </c>
      <c r="F160" s="1">
        <v>0</v>
      </c>
      <c r="G160" s="2">
        <f t="shared" si="0"/>
        <v>14418.177240000001</v>
      </c>
      <c r="H160" s="2">
        <f t="shared" si="1"/>
        <v>0.18000000000029104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11574</v>
      </c>
      <c r="D161" s="1">
        <f>'PR-RAS'!E165</f>
        <v>17672.5</v>
      </c>
      <c r="E161" s="1">
        <v>0</v>
      </c>
      <c r="F161" s="1">
        <v>0</v>
      </c>
      <c r="G161" s="2">
        <f t="shared" si="0"/>
        <v>7507.04</v>
      </c>
      <c r="H161" s="2">
        <f t="shared" si="1"/>
        <v>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3296</v>
      </c>
      <c r="D162" s="1">
        <f>'PR-RAS'!E166</f>
        <v>3417.18</v>
      </c>
      <c r="E162" s="1">
        <v>0</v>
      </c>
      <c r="F162" s="1">
        <v>0</v>
      </c>
      <c r="G162" s="2">
        <f t="shared" si="0"/>
        <v>1630.9879600000002</v>
      </c>
      <c r="H162" s="2">
        <f t="shared" si="1"/>
        <v>0.17999999999983629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2506</v>
      </c>
      <c r="D163" s="1">
        <f>'PR-RAS'!E167</f>
        <v>6212.5</v>
      </c>
      <c r="E163" s="1">
        <v>0</v>
      </c>
      <c r="F163" s="1">
        <v>0</v>
      </c>
      <c r="G163" s="2">
        <f t="shared" si="0"/>
        <v>2418.8220000000001</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6048</v>
      </c>
      <c r="D164" s="1">
        <f>'PR-RAS'!E168</f>
        <v>6326</v>
      </c>
      <c r="E164" s="1">
        <v>0</v>
      </c>
      <c r="F164" s="1">
        <v>0</v>
      </c>
      <c r="G164" s="2">
        <f t="shared" si="0"/>
        <v>3048.1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111066</v>
      </c>
      <c r="D165" s="1">
        <f>'PR-RAS'!E169</f>
        <v>120226.34999999999</v>
      </c>
      <c r="E165" s="1">
        <v>0</v>
      </c>
      <c r="F165" s="1">
        <v>0</v>
      </c>
      <c r="G165" s="2">
        <f t="shared" si="0"/>
        <v>57649.066799999993</v>
      </c>
      <c r="H165" s="2">
        <f t="shared" si="1"/>
        <v>0.34999999999126885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43882</v>
      </c>
      <c r="D166" s="1">
        <f>'PR-RAS'!E170</f>
        <v>12491.36</v>
      </c>
      <c r="E166" s="1">
        <v>0</v>
      </c>
      <c r="F166" s="1">
        <v>0</v>
      </c>
      <c r="G166" s="2">
        <f t="shared" si="0"/>
        <v>11362.678800000002</v>
      </c>
      <c r="H166" s="2">
        <f t="shared" si="1"/>
        <v>0.36000000000058208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57267</v>
      </c>
      <c r="D168" s="1">
        <f>'PR-RAS'!E172</f>
        <v>99595.01</v>
      </c>
      <c r="E168" s="1">
        <v>0</v>
      </c>
      <c r="F168" s="1">
        <v>0</v>
      </c>
      <c r="G168" s="2">
        <f t="shared" si="0"/>
        <v>42828.322339999999</v>
      </c>
      <c r="H168" s="2">
        <f t="shared" si="1"/>
        <v>9.9999999947613105E-3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9357</v>
      </c>
      <c r="D170" s="1">
        <f>'PR-RAS'!E174</f>
        <v>8139.98</v>
      </c>
      <c r="E170" s="1">
        <v>0</v>
      </c>
      <c r="F170" s="1">
        <v>0</v>
      </c>
      <c r="G170" s="2">
        <f t="shared" si="0"/>
        <v>4332.64624</v>
      </c>
      <c r="H170" s="2">
        <f t="shared" si="1"/>
        <v>2.0000000000436557E-2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560</v>
      </c>
      <c r="D172" s="1">
        <f>'PR-RAS'!E176</f>
        <v>0</v>
      </c>
      <c r="E172" s="1">
        <v>0</v>
      </c>
      <c r="F172" s="1">
        <v>0</v>
      </c>
      <c r="G172" s="2">
        <f t="shared" si="0"/>
        <v>95.76</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1129858</v>
      </c>
      <c r="D173" s="1">
        <f>'PR-RAS'!E177</f>
        <v>1109786.72</v>
      </c>
      <c r="E173" s="1">
        <v>0</v>
      </c>
      <c r="F173" s="1">
        <v>0</v>
      </c>
      <c r="G173" s="2">
        <f t="shared" si="0"/>
        <v>576102.20767999999</v>
      </c>
      <c r="H173" s="2">
        <f t="shared" si="1"/>
        <v>0.28000000002793968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21762</v>
      </c>
      <c r="D174" s="1">
        <f>'PR-RAS'!E178</f>
        <v>23421</v>
      </c>
      <c r="E174" s="1">
        <v>0</v>
      </c>
      <c r="F174" s="1">
        <v>0</v>
      </c>
      <c r="G174" s="2">
        <f t="shared" si="0"/>
        <v>11868.491999999998</v>
      </c>
      <c r="H174" s="2">
        <f t="shared" si="1"/>
        <v>0</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95242</v>
      </c>
      <c r="D175" s="1">
        <f>'PR-RAS'!E179</f>
        <v>86280.84</v>
      </c>
      <c r="E175" s="1">
        <v>0</v>
      </c>
      <c r="F175" s="1">
        <v>0</v>
      </c>
      <c r="G175" s="2">
        <f t="shared" si="0"/>
        <v>46597.840319999996</v>
      </c>
      <c r="H175" s="2">
        <f t="shared" si="1"/>
        <v>0.16000000000349246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64313</v>
      </c>
      <c r="D176" s="1">
        <f>'PR-RAS'!E180</f>
        <v>160115</v>
      </c>
      <c r="E176" s="1">
        <v>0</v>
      </c>
      <c r="F176" s="1">
        <v>0</v>
      </c>
      <c r="G176" s="2">
        <f t="shared" si="0"/>
        <v>67295.024999999994</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439711</v>
      </c>
      <c r="D177" s="1">
        <f>'PR-RAS'!E181</f>
        <v>484503.15</v>
      </c>
      <c r="E177" s="1">
        <v>0</v>
      </c>
      <c r="F177" s="1">
        <v>0</v>
      </c>
      <c r="G177" s="2">
        <f t="shared" si="0"/>
        <v>247934.24479999999</v>
      </c>
      <c r="H177" s="2">
        <f t="shared" si="1"/>
        <v>0.15000000002328306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1203</v>
      </c>
      <c r="D178" s="1">
        <f>'PR-RAS'!E182</f>
        <v>0</v>
      </c>
      <c r="E178" s="1">
        <v>0</v>
      </c>
      <c r="F178" s="1">
        <v>0</v>
      </c>
      <c r="G178" s="2">
        <f t="shared" si="0"/>
        <v>212.93099999999998</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75000</v>
      </c>
      <c r="D179" s="1">
        <f>'PR-RAS'!E183</f>
        <v>87365</v>
      </c>
      <c r="E179" s="1">
        <v>0</v>
      </c>
      <c r="F179" s="1">
        <v>0</v>
      </c>
      <c r="G179" s="2">
        <f t="shared" si="0"/>
        <v>44451.939999999995</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259567</v>
      </c>
      <c r="D180" s="1">
        <f>'PR-RAS'!E184</f>
        <v>215018.83</v>
      </c>
      <c r="E180" s="1">
        <v>0</v>
      </c>
      <c r="F180" s="1">
        <v>0</v>
      </c>
      <c r="G180" s="2">
        <f t="shared" si="0"/>
        <v>123439.23413999999</v>
      </c>
      <c r="H180" s="2">
        <f t="shared" si="1"/>
        <v>0.17000000001280569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27675</v>
      </c>
      <c r="D181" s="1">
        <f>'PR-RAS'!E185</f>
        <v>33757.4</v>
      </c>
      <c r="E181" s="1">
        <v>0</v>
      </c>
      <c r="F181" s="1">
        <v>0</v>
      </c>
      <c r="G181" s="2">
        <f t="shared" si="0"/>
        <v>17134.164000000001</v>
      </c>
      <c r="H181" s="2">
        <f t="shared" si="1"/>
        <v>0.40000000000145519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145385</v>
      </c>
      <c r="D182" s="1">
        <f>'PR-RAS'!E186</f>
        <v>19325.5</v>
      </c>
      <c r="E182" s="1">
        <v>0</v>
      </c>
      <c r="F182" s="1">
        <v>0</v>
      </c>
      <c r="G182" s="2">
        <f t="shared" si="0"/>
        <v>33310.515999999996</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147965</v>
      </c>
      <c r="D184" s="1">
        <f>'PR-RAS'!E188</f>
        <v>213613.18</v>
      </c>
      <c r="E184" s="1">
        <v>0</v>
      </c>
      <c r="F184" s="1">
        <v>0</v>
      </c>
      <c r="G184" s="2">
        <f t="shared" si="0"/>
        <v>105260.01887999999</v>
      </c>
      <c r="H184" s="2">
        <f t="shared" si="1"/>
        <v>0.17999999999301508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45883</v>
      </c>
      <c r="D185" s="1">
        <f>'PR-RAS'!E189</f>
        <v>14557.89</v>
      </c>
      <c r="E185" s="1">
        <v>0</v>
      </c>
      <c r="F185" s="1">
        <v>0</v>
      </c>
      <c r="G185" s="2">
        <f t="shared" si="0"/>
        <v>13799.775519999999</v>
      </c>
      <c r="H185" s="2">
        <f t="shared" si="1"/>
        <v>0.11000000000058208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18559</v>
      </c>
      <c r="D187" s="1">
        <f>'PR-RAS'!E191</f>
        <v>21600.87</v>
      </c>
      <c r="E187" s="1">
        <v>0</v>
      </c>
      <c r="F187" s="1">
        <v>0</v>
      </c>
      <c r="G187" s="2">
        <f t="shared" si="0"/>
        <v>11487.49764</v>
      </c>
      <c r="H187" s="2">
        <f t="shared" si="1"/>
        <v>0.13000000000101863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12788</v>
      </c>
      <c r="D188" s="1">
        <f>'PR-RAS'!E192</f>
        <v>20000</v>
      </c>
      <c r="E188" s="1">
        <v>0</v>
      </c>
      <c r="F188" s="1">
        <v>0</v>
      </c>
      <c r="G188" s="2">
        <f t="shared" si="0"/>
        <v>9871.3559999999998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1168</v>
      </c>
      <c r="D189" s="1">
        <f>'PR-RAS'!E193</f>
        <v>1136</v>
      </c>
      <c r="E189" s="1">
        <v>0</v>
      </c>
      <c r="F189" s="1">
        <v>0</v>
      </c>
      <c r="G189" s="2">
        <f t="shared" si="0"/>
        <v>646.72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69567</v>
      </c>
      <c r="D191" s="1">
        <f>'PR-RAS'!E195</f>
        <v>156318.42000000001</v>
      </c>
      <c r="E191" s="1">
        <v>0</v>
      </c>
      <c r="F191" s="1">
        <v>0</v>
      </c>
      <c r="G191" s="2">
        <f t="shared" si="0"/>
        <v>72618.729600000006</v>
      </c>
      <c r="H191" s="2">
        <f t="shared" si="1"/>
        <v>0.42000000001280569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64984</v>
      </c>
      <c r="D192" s="1">
        <f>'PR-RAS'!E196</f>
        <v>12655.019999999999</v>
      </c>
      <c r="E192" s="1">
        <v>0</v>
      </c>
      <c r="F192" s="1">
        <v>0</v>
      </c>
      <c r="G192" s="2">
        <f t="shared" si="0"/>
        <v>17246.161639999998</v>
      </c>
      <c r="H192" s="2">
        <f t="shared" si="1"/>
        <v>1.9999999998617568E-2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37696</v>
      </c>
      <c r="D198" s="1">
        <f>'PR-RAS'!E202</f>
        <v>3590.14</v>
      </c>
      <c r="E198" s="1">
        <v>0</v>
      </c>
      <c r="F198" s="1">
        <v>0</v>
      </c>
      <c r="G198" s="2">
        <f t="shared" si="0"/>
        <v>8840.62716</v>
      </c>
      <c r="H198" s="2">
        <f t="shared" si="1"/>
        <v>0.13999999999987267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37696</v>
      </c>
      <c r="D201" s="1">
        <f>'PR-RAS'!E205</f>
        <v>3590.14</v>
      </c>
      <c r="E201" s="1">
        <v>0</v>
      </c>
      <c r="F201" s="1">
        <v>0</v>
      </c>
      <c r="G201" s="2">
        <f t="shared" si="0"/>
        <v>8975.2559999999994</v>
      </c>
      <c r="H201" s="2">
        <f t="shared" si="1"/>
        <v>0.13999999999987267</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27288</v>
      </c>
      <c r="D206" s="1">
        <f>'PR-RAS'!E210</f>
        <v>9064.8799999999992</v>
      </c>
      <c r="E206" s="1">
        <v>0</v>
      </c>
      <c r="F206" s="1">
        <v>0</v>
      </c>
      <c r="G206" s="2">
        <f t="shared" si="0"/>
        <v>9310.6407999999992</v>
      </c>
      <c r="H206" s="2">
        <f t="shared" si="1"/>
        <v>0.12000000000080036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27234</v>
      </c>
      <c r="D207" s="1">
        <f>'PR-RAS'!E211</f>
        <v>9064.8799999999992</v>
      </c>
      <c r="E207" s="1">
        <v>0</v>
      </c>
      <c r="F207" s="1">
        <v>0</v>
      </c>
      <c r="G207" s="2">
        <f t="shared" si="0"/>
        <v>9344.9345599999979</v>
      </c>
      <c r="H207" s="2">
        <f t="shared" si="1"/>
        <v>0.12000000000080036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26</v>
      </c>
      <c r="D209" s="1">
        <f>'PR-RAS'!E213</f>
        <v>0</v>
      </c>
      <c r="E209" s="1">
        <v>0</v>
      </c>
      <c r="F209" s="1">
        <v>0</v>
      </c>
      <c r="G209" s="2">
        <f t="shared" si="0"/>
        <v>5.4079999999999995</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28</v>
      </c>
      <c r="D210" s="1">
        <f>'PR-RAS'!E214</f>
        <v>0</v>
      </c>
      <c r="E210" s="1">
        <v>0</v>
      </c>
      <c r="F210" s="1">
        <v>0</v>
      </c>
      <c r="G210" s="2">
        <f t="shared" si="0"/>
        <v>5.8519999999999994</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589295</v>
      </c>
      <c r="D220" s="1">
        <f>'PR-RAS'!E224</f>
        <v>1407403.24</v>
      </c>
      <c r="E220" s="1">
        <v>0</v>
      </c>
      <c r="F220" s="1">
        <v>0</v>
      </c>
      <c r="G220" s="2">
        <f t="shared" si="0"/>
        <v>745498.22412000003</v>
      </c>
      <c r="H220" s="2">
        <f t="shared" si="1"/>
        <v>0.23999999999068677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47999</v>
      </c>
      <c r="D227" s="1">
        <f>'PR-RAS'!E231</f>
        <v>21891.77</v>
      </c>
      <c r="E227" s="1">
        <v>0</v>
      </c>
      <c r="F227" s="1">
        <v>0</v>
      </c>
      <c r="G227" s="2">
        <f t="shared" si="0"/>
        <v>20742.854040000002</v>
      </c>
      <c r="H227" s="2">
        <f t="shared" si="1"/>
        <v>0.22999999999956344</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22930</v>
      </c>
      <c r="D228" s="1">
        <f>'PR-RAS'!E232</f>
        <v>21891.77</v>
      </c>
      <c r="E228" s="1">
        <v>0</v>
      </c>
      <c r="F228" s="1">
        <v>0</v>
      </c>
      <c r="G228" s="2">
        <f t="shared" si="0"/>
        <v>15143.973580000002</v>
      </c>
      <c r="H228" s="2">
        <f t="shared" si="1"/>
        <v>0.22999999999956344</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25069</v>
      </c>
      <c r="D229" s="1">
        <f>'PR-RAS'!E233</f>
        <v>0</v>
      </c>
      <c r="E229" s="1">
        <v>0</v>
      </c>
      <c r="F229" s="1">
        <v>0</v>
      </c>
      <c r="G229" s="2">
        <f t="shared" si="0"/>
        <v>5715.732</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8611</v>
      </c>
      <c r="D232" s="1">
        <f>'PR-RAS'!E236</f>
        <v>30236.5</v>
      </c>
      <c r="E232" s="1">
        <v>0</v>
      </c>
      <c r="F232" s="1">
        <v>0</v>
      </c>
      <c r="G232" s="2">
        <f t="shared" si="0"/>
        <v>15958.404</v>
      </c>
      <c r="H232" s="2">
        <f t="shared" si="1"/>
        <v>0.5</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8611</v>
      </c>
      <c r="D233" s="1">
        <f>'PR-RAS'!E237</f>
        <v>30236.5</v>
      </c>
      <c r="E233" s="1">
        <v>0</v>
      </c>
      <c r="F233" s="1">
        <v>0</v>
      </c>
      <c r="G233" s="2">
        <f t="shared" si="0"/>
        <v>16027.488000000001</v>
      </c>
      <c r="H233" s="2">
        <f t="shared" si="1"/>
        <v>0.5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532685</v>
      </c>
      <c r="D236" s="1">
        <f>'PR-RAS'!E240</f>
        <v>1355274.97</v>
      </c>
      <c r="E236" s="1">
        <v>0</v>
      </c>
      <c r="F236" s="1">
        <v>0</v>
      </c>
      <c r="G236" s="2">
        <f t="shared" si="0"/>
        <v>762160.21089999995</v>
      </c>
      <c r="H236" s="2">
        <f t="shared" si="1"/>
        <v>3.0000000027939677E-2</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532685</v>
      </c>
      <c r="D237" s="1">
        <f>'PR-RAS'!E241</f>
        <v>1355274.97</v>
      </c>
      <c r="E237" s="1">
        <v>0</v>
      </c>
      <c r="F237" s="1">
        <v>0</v>
      </c>
      <c r="G237" s="2">
        <f t="shared" si="0"/>
        <v>765403.44583999994</v>
      </c>
      <c r="H237" s="2">
        <f t="shared" si="1"/>
        <v>3.0000000027939677E-2</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166037</v>
      </c>
      <c r="D248" s="1">
        <f>'PR-RAS'!E252</f>
        <v>156371.58000000002</v>
      </c>
      <c r="E248" s="1">
        <v>0</v>
      </c>
      <c r="F248" s="1">
        <v>0</v>
      </c>
      <c r="G248" s="2">
        <f t="shared" si="0"/>
        <v>118258.69952000001</v>
      </c>
      <c r="H248" s="2">
        <f t="shared" si="1"/>
        <v>0.41999999998370185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166037</v>
      </c>
      <c r="D255" s="1">
        <f>'PR-RAS'!E259</f>
        <v>156371.58000000002</v>
      </c>
      <c r="E255" s="1">
        <v>0</v>
      </c>
      <c r="F255" s="1">
        <v>0</v>
      </c>
      <c r="G255" s="2">
        <f t="shared" si="0"/>
        <v>121610.16064000002</v>
      </c>
      <c r="H255" s="2">
        <f t="shared" si="1"/>
        <v>0.41999999998370185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142909</v>
      </c>
      <c r="D256" s="1">
        <f>'PR-RAS'!E260</f>
        <v>129504</v>
      </c>
      <c r="E256" s="1">
        <v>0</v>
      </c>
      <c r="F256" s="1">
        <v>0</v>
      </c>
      <c r="G256" s="2">
        <f t="shared" si="0"/>
        <v>102488.83500000001</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23128</v>
      </c>
      <c r="D257" s="1">
        <f>'PR-RAS'!E261</f>
        <v>26867.58</v>
      </c>
      <c r="E257" s="1">
        <v>0</v>
      </c>
      <c r="F257" s="1">
        <v>0</v>
      </c>
      <c r="G257" s="2">
        <f t="shared" si="0"/>
        <v>19676.968960000002</v>
      </c>
      <c r="H257" s="2">
        <f t="shared" si="1"/>
        <v>0.41999999999825377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618659</v>
      </c>
      <c r="D259" s="1">
        <f>'PR-RAS'!E263</f>
        <v>429406.83</v>
      </c>
      <c r="E259" s="1">
        <v>0</v>
      </c>
      <c r="F259" s="1">
        <v>0</v>
      </c>
      <c r="G259" s="2">
        <f t="shared" si="0"/>
        <v>381187.94628000003</v>
      </c>
      <c r="H259" s="2">
        <f t="shared" si="1"/>
        <v>0.16999999998370185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436784</v>
      </c>
      <c r="D260" s="1">
        <f>'PR-RAS'!E264</f>
        <v>423551</v>
      </c>
      <c r="E260" s="1">
        <v>0</v>
      </c>
      <c r="F260" s="1">
        <v>0</v>
      </c>
      <c r="G260" s="2">
        <f t="shared" si="0"/>
        <v>332526.47399999999</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436784</v>
      </c>
      <c r="D261" s="1">
        <f>'PR-RAS'!E265</f>
        <v>423551</v>
      </c>
      <c r="E261" s="1">
        <v>0</v>
      </c>
      <c r="F261" s="1">
        <v>0</v>
      </c>
      <c r="G261" s="2">
        <f t="shared" si="0"/>
        <v>333810.36</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181875</v>
      </c>
      <c r="D264" s="1">
        <f>'PR-RAS'!E268</f>
        <v>0</v>
      </c>
      <c r="E264" s="1">
        <v>0</v>
      </c>
      <c r="F264" s="1">
        <v>0</v>
      </c>
      <c r="G264" s="2">
        <f t="shared" si="0"/>
        <v>47833.125</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181875</v>
      </c>
      <c r="D265" s="1">
        <f>'PR-RAS'!E269</f>
        <v>0</v>
      </c>
      <c r="E265" s="1">
        <v>0</v>
      </c>
      <c r="F265" s="1">
        <v>0</v>
      </c>
      <c r="G265" s="2">
        <f t="shared" ref="G265:G521" si="8">(B265/1000)*(C265*1+D265*2)</f>
        <v>48015</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5855.83</v>
      </c>
      <c r="E269" s="1">
        <v>0</v>
      </c>
      <c r="F269" s="1">
        <v>0</v>
      </c>
      <c r="G269" s="2">
        <f t="shared" si="8"/>
        <v>3138.7248800000002</v>
      </c>
      <c r="H269" s="2">
        <f t="shared" si="9"/>
        <v>0.17000000000007276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5855.83</v>
      </c>
      <c r="E270" s="1">
        <v>0</v>
      </c>
      <c r="F270" s="1">
        <v>0</v>
      </c>
      <c r="G270" s="2">
        <f t="shared" si="8"/>
        <v>3150.4365400000002</v>
      </c>
      <c r="H270" s="2">
        <f t="shared" si="9"/>
        <v>0.17000000000007276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3559815</v>
      </c>
      <c r="D285" s="1">
        <f>'PR-RAS'!E289</f>
        <v>3921221.64</v>
      </c>
      <c r="E285" s="1">
        <v>0</v>
      </c>
      <c r="F285" s="1">
        <v>0</v>
      </c>
      <c r="G285" s="2">
        <f t="shared" si="8"/>
        <v>3238241.35152</v>
      </c>
      <c r="H285" s="2">
        <f t="shared" si="9"/>
        <v>0.35999999986961484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1229195</v>
      </c>
      <c r="D286" s="1">
        <f>'PR-RAS'!E290</f>
        <v>6336015.1600000001</v>
      </c>
      <c r="E286" s="1">
        <v>0</v>
      </c>
      <c r="F286" s="1">
        <v>0</v>
      </c>
      <c r="G286" s="2">
        <f t="shared" si="8"/>
        <v>3961849.2161999997</v>
      </c>
      <c r="H286" s="2">
        <f t="shared" si="9"/>
        <v>0.16000000014901161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4912825</v>
      </c>
      <c r="D288" s="1">
        <f>'PR-RAS'!E292</f>
        <v>775759.96</v>
      </c>
      <c r="E288" s="1">
        <v>0</v>
      </c>
      <c r="F288" s="1">
        <v>0</v>
      </c>
      <c r="G288" s="2">
        <f t="shared" si="8"/>
        <v>1855266.9920399999</v>
      </c>
      <c r="H288" s="2">
        <f t="shared" si="9"/>
        <v>4.0000000037252903E-2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289167</v>
      </c>
      <c r="D290" s="1">
        <f>'PR-RAS'!E294</f>
        <v>344436.61</v>
      </c>
      <c r="E290" s="1">
        <v>0</v>
      </c>
      <c r="F290" s="1">
        <v>0</v>
      </c>
      <c r="G290" s="2">
        <f t="shared" si="8"/>
        <v>282653.62357999996</v>
      </c>
      <c r="H290" s="2">
        <f t="shared" si="9"/>
        <v>0.39000000001396984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2838</v>
      </c>
      <c r="D293" s="1">
        <f>'PR-RAS'!E298</f>
        <v>0</v>
      </c>
      <c r="E293" s="1">
        <v>0</v>
      </c>
      <c r="F293" s="1">
        <v>0</v>
      </c>
      <c r="G293" s="2">
        <f t="shared" si="8"/>
        <v>828.69599999999991</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2838</v>
      </c>
      <c r="D294" s="1">
        <f>'PR-RAS'!E299</f>
        <v>0</v>
      </c>
      <c r="E294" s="1">
        <v>0</v>
      </c>
      <c r="F294" s="1">
        <v>0</v>
      </c>
      <c r="G294" s="2">
        <f t="shared" si="8"/>
        <v>831.53399999999999</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2838</v>
      </c>
      <c r="D295" s="1">
        <f>'PR-RAS'!E300</f>
        <v>0</v>
      </c>
      <c r="E295" s="1">
        <v>0</v>
      </c>
      <c r="F295" s="1">
        <v>0</v>
      </c>
      <c r="G295" s="2">
        <f t="shared" si="8"/>
        <v>834.37199999999996</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2838</v>
      </c>
      <c r="D296" s="1">
        <f>'PR-RAS'!E301</f>
        <v>0</v>
      </c>
      <c r="E296" s="1">
        <v>0</v>
      </c>
      <c r="F296" s="1">
        <v>0</v>
      </c>
      <c r="G296" s="2">
        <f t="shared" si="8"/>
        <v>837.20999999999992</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1467217</v>
      </c>
      <c r="D345" s="1">
        <f>'PR-RAS'!E350</f>
        <v>480978.54</v>
      </c>
      <c r="E345" s="1">
        <v>0</v>
      </c>
      <c r="F345" s="1">
        <v>0</v>
      </c>
      <c r="G345" s="2">
        <f t="shared" si="8"/>
        <v>835635.88351999992</v>
      </c>
      <c r="H345" s="2">
        <f t="shared" si="9"/>
        <v>0.46000000002095476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50000</v>
      </c>
      <c r="D346" s="1">
        <f>'PR-RAS'!E351</f>
        <v>0</v>
      </c>
      <c r="E346" s="1">
        <v>0</v>
      </c>
      <c r="F346" s="1">
        <v>0</v>
      </c>
      <c r="G346" s="2">
        <f t="shared" si="8"/>
        <v>17250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50000</v>
      </c>
      <c r="D351" s="1">
        <f>'PR-RAS'!E356</f>
        <v>0</v>
      </c>
      <c r="E351" s="1">
        <v>0</v>
      </c>
      <c r="F351" s="1">
        <v>0</v>
      </c>
      <c r="G351" s="2">
        <f t="shared" si="8"/>
        <v>17500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50000</v>
      </c>
      <c r="D357" s="1">
        <f>'PR-RAS'!E362</f>
        <v>0</v>
      </c>
      <c r="E357" s="1">
        <v>0</v>
      </c>
      <c r="F357" s="1">
        <v>0</v>
      </c>
      <c r="G357" s="2">
        <f t="shared" si="8"/>
        <v>17800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1417217</v>
      </c>
      <c r="D358" s="1">
        <f>'PR-RAS'!E363</f>
        <v>480978.54</v>
      </c>
      <c r="E358" s="1">
        <v>0</v>
      </c>
      <c r="F358" s="1">
        <v>0</v>
      </c>
      <c r="G358" s="2">
        <f t="shared" si="8"/>
        <v>849365.14656000002</v>
      </c>
      <c r="H358" s="2">
        <f t="shared" si="9"/>
        <v>0.46000000002095476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1278551</v>
      </c>
      <c r="D359" s="1">
        <f>'PR-RAS'!E364</f>
        <v>461991.04</v>
      </c>
      <c r="E359" s="1">
        <v>0</v>
      </c>
      <c r="F359" s="1">
        <v>0</v>
      </c>
      <c r="G359" s="2">
        <f t="shared" si="8"/>
        <v>788506.84264000005</v>
      </c>
      <c r="H359" s="2">
        <f t="shared" si="9"/>
        <v>3.9999999979045242E-2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256680</v>
      </c>
      <c r="D361" s="1">
        <f>'PR-RAS'!E366</f>
        <v>0</v>
      </c>
      <c r="E361" s="1">
        <v>0</v>
      </c>
      <c r="F361" s="1">
        <v>0</v>
      </c>
      <c r="G361" s="2">
        <f t="shared" si="8"/>
        <v>92404.800000000003</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635645</v>
      </c>
      <c r="D362" s="1">
        <f>'PR-RAS'!E367</f>
        <v>43125</v>
      </c>
      <c r="E362" s="1">
        <v>0</v>
      </c>
      <c r="F362" s="1">
        <v>0</v>
      </c>
      <c r="G362" s="2">
        <f t="shared" si="8"/>
        <v>260604.095</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386226</v>
      </c>
      <c r="D363" s="1">
        <f>'PR-RAS'!E368</f>
        <v>418866.04</v>
      </c>
      <c r="E363" s="1">
        <v>0</v>
      </c>
      <c r="F363" s="1">
        <v>0</v>
      </c>
      <c r="G363" s="2">
        <f t="shared" si="8"/>
        <v>443072.82496</v>
      </c>
      <c r="H363" s="2">
        <f t="shared" si="9"/>
        <v>3.9999999979045242E-2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91666</v>
      </c>
      <c r="D364" s="1">
        <f>'PR-RAS'!E369</f>
        <v>18987.5</v>
      </c>
      <c r="E364" s="1">
        <v>0</v>
      </c>
      <c r="F364" s="1">
        <v>0</v>
      </c>
      <c r="G364" s="2">
        <f t="shared" si="8"/>
        <v>47059.682999999997</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840</v>
      </c>
      <c r="D365" s="1">
        <f>'PR-RAS'!E370</f>
        <v>0</v>
      </c>
      <c r="E365" s="1">
        <v>0</v>
      </c>
      <c r="F365" s="1">
        <v>0</v>
      </c>
      <c r="G365" s="2">
        <f t="shared" si="8"/>
        <v>305.76</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90826</v>
      </c>
      <c r="D371" s="1">
        <f>'PR-RAS'!E376</f>
        <v>18987.5</v>
      </c>
      <c r="E371" s="1">
        <v>0</v>
      </c>
      <c r="F371" s="1">
        <v>0</v>
      </c>
      <c r="G371" s="2">
        <f t="shared" si="8"/>
        <v>47656.37</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47000</v>
      </c>
      <c r="D386" s="1">
        <f>'PR-RAS'!E391</f>
        <v>0</v>
      </c>
      <c r="E386" s="1">
        <v>0</v>
      </c>
      <c r="F386" s="1">
        <v>0</v>
      </c>
      <c r="G386" s="2">
        <f t="shared" si="8"/>
        <v>18095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47000</v>
      </c>
      <c r="D390" s="1">
        <f>'PR-RAS'!E395</f>
        <v>0</v>
      </c>
      <c r="E390" s="1">
        <v>0</v>
      </c>
      <c r="F390" s="1">
        <v>0</v>
      </c>
      <c r="G390" s="2">
        <f t="shared" si="8"/>
        <v>18283</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1464379</v>
      </c>
      <c r="D403" s="1">
        <f>'PR-RAS'!E408</f>
        <v>480978.54</v>
      </c>
      <c r="E403" s="1">
        <v>0</v>
      </c>
      <c r="F403" s="1">
        <v>0</v>
      </c>
      <c r="G403" s="2">
        <f t="shared" si="8"/>
        <v>975387.1041600001</v>
      </c>
      <c r="H403" s="2">
        <f t="shared" si="9"/>
        <v>0.46000000002095476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7301954</v>
      </c>
      <c r="D405" s="1">
        <f>'PR-RAS'!E410</f>
        <v>0</v>
      </c>
      <c r="E405" s="1">
        <v>0</v>
      </c>
      <c r="F405" s="1">
        <v>0</v>
      </c>
      <c r="G405" s="2">
        <f t="shared" si="8"/>
        <v>2949989.4160000002</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4791848</v>
      </c>
      <c r="D407" s="1">
        <f>'PR-RAS'!E412</f>
        <v>10257236.800000001</v>
      </c>
      <c r="E407" s="1">
        <v>0</v>
      </c>
      <c r="F407" s="1">
        <v>0</v>
      </c>
      <c r="G407" s="2">
        <f t="shared" si="8"/>
        <v>10274366.569600001</v>
      </c>
      <c r="H407" s="2">
        <f t="shared" si="9"/>
        <v>0.19999999925494194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5027032</v>
      </c>
      <c r="D408" s="1">
        <f>'PR-RAS'!E413</f>
        <v>4402200.18</v>
      </c>
      <c r="E408" s="1">
        <v>0</v>
      </c>
      <c r="F408" s="1">
        <v>0</v>
      </c>
      <c r="G408" s="2">
        <f t="shared" si="8"/>
        <v>5629392.970519999</v>
      </c>
      <c r="H408" s="2">
        <f t="shared" si="9"/>
        <v>0.17999999970197678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5855036.620000001</v>
      </c>
      <c r="E409" s="1">
        <v>0</v>
      </c>
      <c r="F409" s="1">
        <v>0</v>
      </c>
      <c r="G409" s="2">
        <f t="shared" si="8"/>
        <v>4777709.8819200005</v>
      </c>
      <c r="H409" s="2">
        <f t="shared" si="9"/>
        <v>0.37999999895691872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235184</v>
      </c>
      <c r="D410" s="1">
        <f>'PR-RAS'!E415</f>
        <v>0</v>
      </c>
      <c r="E410" s="1">
        <v>0</v>
      </c>
      <c r="F410" s="1">
        <v>0</v>
      </c>
      <c r="G410" s="2">
        <f t="shared" si="8"/>
        <v>96190.255999999994</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775759.96</v>
      </c>
      <c r="E411" s="1">
        <v>0</v>
      </c>
      <c r="F411" s="1">
        <v>0</v>
      </c>
      <c r="G411" s="2">
        <f t="shared" si="8"/>
        <v>636123.16719999991</v>
      </c>
      <c r="H411" s="2">
        <f t="shared" si="9"/>
        <v>4.0000000037252903E-2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2389129</v>
      </c>
      <c r="D412" s="1">
        <f>'PR-RAS'!E417</f>
        <v>0</v>
      </c>
      <c r="E412" s="1">
        <v>0</v>
      </c>
      <c r="F412" s="1">
        <v>0</v>
      </c>
      <c r="G412" s="2">
        <f t="shared" si="8"/>
        <v>981932.01899999997</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289167</v>
      </c>
      <c r="D413" s="1">
        <f>'PR-RAS'!E418</f>
        <v>344436.61</v>
      </c>
      <c r="E413" s="1">
        <v>0</v>
      </c>
      <c r="F413" s="1">
        <v>0</v>
      </c>
      <c r="G413" s="2">
        <f t="shared" si="8"/>
        <v>402952.57063999999</v>
      </c>
      <c r="H413" s="2">
        <f t="shared" si="9"/>
        <v>0.39000000001396984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20568</v>
      </c>
      <c r="D414" s="1">
        <f>'PR-RAS'!E420</f>
        <v>32300</v>
      </c>
      <c r="E414" s="1">
        <v>0</v>
      </c>
      <c r="F414" s="1">
        <v>0</v>
      </c>
      <c r="G414" s="2">
        <f t="shared" si="8"/>
        <v>35174.383999999998</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20568</v>
      </c>
      <c r="D415" s="1">
        <f>'PR-RAS'!E421</f>
        <v>32300</v>
      </c>
      <c r="E415" s="1">
        <v>0</v>
      </c>
      <c r="F415" s="1">
        <v>0</v>
      </c>
      <c r="G415" s="2">
        <f t="shared" si="8"/>
        <v>35259.551999999996</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20568</v>
      </c>
      <c r="D421" s="1">
        <f>'PR-RAS'!E427</f>
        <v>32300</v>
      </c>
      <c r="E421" s="1">
        <v>0</v>
      </c>
      <c r="F421" s="1">
        <v>0</v>
      </c>
      <c r="G421" s="2">
        <f t="shared" si="8"/>
        <v>35770.559999999998</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20568</v>
      </c>
      <c r="D422" s="1">
        <f>'PR-RAS'!E428</f>
        <v>32300</v>
      </c>
      <c r="E422" s="1">
        <v>0</v>
      </c>
      <c r="F422" s="1">
        <v>0</v>
      </c>
      <c r="G422" s="2">
        <f t="shared" si="8"/>
        <v>35855.727999999996</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3856752.54</v>
      </c>
      <c r="E522" s="1">
        <v>0</v>
      </c>
      <c r="F522" s="1">
        <v>0</v>
      </c>
      <c r="G522" s="2">
        <f t="shared" ref="G522:G809" si="10">(B522/1000)*(C522*1+D522*2)</f>
        <v>4018736.1466800002</v>
      </c>
      <c r="H522" s="2">
        <f t="shared" ref="H522:H809" si="11">ABS(C522-ROUND(C522,0))+ABS(D522-ROUND(D522,0))</f>
        <v>0.4599999999627471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3856752.54</v>
      </c>
      <c r="E587" s="1">
        <v>0</v>
      </c>
      <c r="F587" s="1">
        <v>0</v>
      </c>
      <c r="G587" s="2">
        <f t="shared" si="10"/>
        <v>4520113.97688</v>
      </c>
      <c r="H587" s="2">
        <f t="shared" si="11"/>
        <v>0.4599999999627471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3600000</v>
      </c>
      <c r="E593" s="1">
        <v>0</v>
      </c>
      <c r="F593" s="1">
        <v>0</v>
      </c>
      <c r="G593" s="2">
        <f t="shared" si="10"/>
        <v>4262400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3600000</v>
      </c>
      <c r="E594" s="1">
        <v>0</v>
      </c>
      <c r="F594" s="1">
        <v>0</v>
      </c>
      <c r="G594" s="2">
        <f t="shared" si="10"/>
        <v>4269600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256752.54</v>
      </c>
      <c r="E611" s="1">
        <v>0</v>
      </c>
      <c r="F611" s="1">
        <v>0</v>
      </c>
      <c r="G611" s="2">
        <f t="shared" si="10"/>
        <v>313238.09879999998</v>
      </c>
      <c r="H611" s="2">
        <f t="shared" si="11"/>
        <v>0.45999999999185093</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256752.54</v>
      </c>
      <c r="E612" s="1">
        <v>0</v>
      </c>
      <c r="F612" s="1">
        <v>0</v>
      </c>
      <c r="G612" s="2">
        <f t="shared" si="10"/>
        <v>313751.60388000001</v>
      </c>
      <c r="H612" s="2">
        <f t="shared" si="11"/>
        <v>0.45999999999185093</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20568</v>
      </c>
      <c r="D629" s="1">
        <f>'PR-RAS'!E635</f>
        <v>0</v>
      </c>
      <c r="E629" s="1">
        <v>0</v>
      </c>
      <c r="F629" s="1">
        <v>0</v>
      </c>
      <c r="G629" s="2">
        <f t="shared" si="10"/>
        <v>12916.704</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3824452.54</v>
      </c>
      <c r="E630" s="1">
        <v>0</v>
      </c>
      <c r="F630" s="1">
        <v>0</v>
      </c>
      <c r="G630" s="2">
        <f t="shared" si="10"/>
        <v>4811161.2953200005</v>
      </c>
      <c r="H630" s="2">
        <f t="shared" si="11"/>
        <v>0.4599999999627471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3507000</v>
      </c>
      <c r="D631" s="1">
        <f>'PR-RAS'!E637</f>
        <v>1359</v>
      </c>
      <c r="E631" s="1">
        <v>0</v>
      </c>
      <c r="F631" s="1">
        <v>0</v>
      </c>
      <c r="G631" s="2">
        <f t="shared" si="10"/>
        <v>2211122.34</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4812416</v>
      </c>
      <c r="D633" s="1">
        <f>'PR-RAS'!E639</f>
        <v>10289536.800000001</v>
      </c>
      <c r="E633" s="1">
        <v>0</v>
      </c>
      <c r="F633" s="1">
        <v>0</v>
      </c>
      <c r="G633" s="2">
        <f t="shared" si="10"/>
        <v>16047421.427200001</v>
      </c>
      <c r="H633" s="2">
        <f t="shared" si="11"/>
        <v>0.19999999925494194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5027032</v>
      </c>
      <c r="D634" s="1">
        <f>'PR-RAS'!E640</f>
        <v>8258952.7199999997</v>
      </c>
      <c r="E634" s="1">
        <v>0</v>
      </c>
      <c r="F634" s="1">
        <v>0</v>
      </c>
      <c r="G634" s="2">
        <f t="shared" si="10"/>
        <v>13637945.399519999</v>
      </c>
      <c r="H634" s="2">
        <f t="shared" si="11"/>
        <v>0.28000000026077032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2030584.080000001</v>
      </c>
      <c r="E635" s="1">
        <v>0</v>
      </c>
      <c r="F635" s="1">
        <v>0</v>
      </c>
      <c r="G635" s="2">
        <f t="shared" si="10"/>
        <v>2574780.6134400014</v>
      </c>
      <c r="H635" s="2">
        <f t="shared" si="11"/>
        <v>8.0000001005828381E-2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214616</v>
      </c>
      <c r="D636" s="1">
        <f>'PR-RAS'!E642</f>
        <v>0</v>
      </c>
      <c r="E636" s="1">
        <v>0</v>
      </c>
      <c r="F636" s="1">
        <v>0</v>
      </c>
      <c r="G636" s="2">
        <f t="shared" si="10"/>
        <v>136281.16</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1117871</v>
      </c>
      <c r="D637" s="1">
        <f>'PR-RAS'!E643</f>
        <v>777118.96</v>
      </c>
      <c r="E637" s="1">
        <v>0</v>
      </c>
      <c r="F637" s="1">
        <v>0</v>
      </c>
      <c r="G637" s="2">
        <f t="shared" si="10"/>
        <v>1699461.27312</v>
      </c>
      <c r="H637" s="2">
        <f t="shared" si="11"/>
        <v>4.0000000037252903E-2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903255</v>
      </c>
      <c r="D639" s="1">
        <f>'PR-RAS'!E645</f>
        <v>2807703.040000001</v>
      </c>
      <c r="E639" s="1">
        <v>0</v>
      </c>
      <c r="F639" s="1">
        <v>0</v>
      </c>
      <c r="G639" s="2">
        <f t="shared" si="10"/>
        <v>4158905.7690400011</v>
      </c>
      <c r="H639" s="2">
        <f t="shared" si="11"/>
        <v>4.0000000968575478E-2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1596486</v>
      </c>
      <c r="D642" s="1">
        <f>'PR-RAS'!E649</f>
        <v>1310925.55</v>
      </c>
      <c r="E642" s="1">
        <v>0</v>
      </c>
      <c r="F642" s="1">
        <v>0</v>
      </c>
      <c r="G642" s="2">
        <f t="shared" si="10"/>
        <v>2703954.0810999996</v>
      </c>
      <c r="H642" s="2">
        <f t="shared" si="11"/>
        <v>0.44999999995343387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5796433</v>
      </c>
      <c r="D643" s="1">
        <f>'PR-RAS'!E650</f>
        <v>10814681.65</v>
      </c>
      <c r="E643" s="1">
        <v>0</v>
      </c>
      <c r="F643" s="1">
        <v>0</v>
      </c>
      <c r="G643" s="2">
        <f t="shared" si="10"/>
        <v>17607361.224600002</v>
      </c>
      <c r="H643" s="2">
        <f t="shared" si="11"/>
        <v>0.34999999962747097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6272830</v>
      </c>
      <c r="D644" s="1">
        <f>'PR-RAS'!E651</f>
        <v>9143100.6199999992</v>
      </c>
      <c r="E644" s="1">
        <v>0</v>
      </c>
      <c r="F644" s="1">
        <v>0</v>
      </c>
      <c r="G644" s="2">
        <f t="shared" si="10"/>
        <v>15791457.08732</v>
      </c>
      <c r="H644" s="2">
        <f t="shared" si="11"/>
        <v>0.38000000081956387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1120089</v>
      </c>
      <c r="D645" s="1">
        <f>'PR-RAS'!E652</f>
        <v>2982506.5800000019</v>
      </c>
      <c r="E645" s="1">
        <v>0</v>
      </c>
      <c r="F645" s="1">
        <v>0</v>
      </c>
      <c r="G645" s="2">
        <f t="shared" si="10"/>
        <v>4562805.7910400024</v>
      </c>
      <c r="H645" s="2">
        <f t="shared" si="11"/>
        <v>0.41999999806284904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12</v>
      </c>
      <c r="D646" s="1">
        <f>'PR-RAS'!E653</f>
        <v>4</v>
      </c>
      <c r="E646" s="1">
        <v>0</v>
      </c>
      <c r="F646" s="1">
        <v>0</v>
      </c>
      <c r="G646" s="2">
        <f t="shared" si="10"/>
        <v>12.9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12</v>
      </c>
      <c r="D648" s="1">
        <f>'PR-RAS'!E655</f>
        <v>4</v>
      </c>
      <c r="E648" s="1">
        <v>0</v>
      </c>
      <c r="F648" s="1">
        <v>0</v>
      </c>
      <c r="G648" s="2">
        <f t="shared" si="10"/>
        <v>12.940000000000001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2408127</v>
      </c>
      <c r="D654" s="1">
        <f>'PR-RAS'!E661</f>
        <v>2482329.21</v>
      </c>
      <c r="E654" s="1">
        <v>0</v>
      </c>
      <c r="F654" s="1">
        <v>0</v>
      </c>
      <c r="G654" s="2">
        <f t="shared" si="10"/>
        <v>4814428.8792599998</v>
      </c>
      <c r="H654" s="2">
        <f t="shared" si="11"/>
        <v>0.2099999999627471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35363</v>
      </c>
      <c r="D655" s="1">
        <f>'PR-RAS'!E662</f>
        <v>3750</v>
      </c>
      <c r="E655" s="1">
        <v>0</v>
      </c>
      <c r="F655" s="1">
        <v>0</v>
      </c>
      <c r="G655" s="2">
        <f t="shared" si="10"/>
        <v>28032.402000000002</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400000</v>
      </c>
      <c r="D658" s="1">
        <f>'PR-RAS'!E665</f>
        <v>150000</v>
      </c>
      <c r="E658" s="1">
        <v>0</v>
      </c>
      <c r="F658" s="1">
        <v>0</v>
      </c>
      <c r="G658" s="2">
        <f t="shared" si="10"/>
        <v>459900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100000</v>
      </c>
      <c r="D659" s="1">
        <f>'PR-RAS'!E666</f>
        <v>0</v>
      </c>
      <c r="E659" s="1">
        <v>0</v>
      </c>
      <c r="F659" s="1">
        <v>0</v>
      </c>
      <c r="G659" s="2">
        <f t="shared" si="10"/>
        <v>65800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99769</v>
      </c>
      <c r="D662" s="1">
        <f>'PR-RAS'!E669</f>
        <v>0</v>
      </c>
      <c r="E662" s="1">
        <v>0</v>
      </c>
      <c r="F662" s="1">
        <v>0</v>
      </c>
      <c r="G662" s="2">
        <f t="shared" si="10"/>
        <v>65947.309000000008</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146850</v>
      </c>
      <c r="D667" s="1">
        <f>'PR-RAS'!E674</f>
        <v>0</v>
      </c>
      <c r="E667" s="1">
        <v>0</v>
      </c>
      <c r="F667" s="1">
        <v>0</v>
      </c>
      <c r="G667" s="2">
        <f t="shared" si="10"/>
        <v>97802.1</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153467</v>
      </c>
      <c r="D687" s="1">
        <f>'PR-RAS'!E694</f>
        <v>505713.57</v>
      </c>
      <c r="E687" s="1">
        <v>0</v>
      </c>
      <c r="F687" s="1">
        <v>0</v>
      </c>
      <c r="G687" s="2">
        <f t="shared" si="10"/>
        <v>799117.38004000019</v>
      </c>
      <c r="H687" s="2">
        <f t="shared" si="11"/>
        <v>0.42999999999301508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4036363.17</v>
      </c>
      <c r="E691" s="1">
        <v>0</v>
      </c>
      <c r="F691" s="1">
        <v>0</v>
      </c>
      <c r="G691" s="2">
        <f t="shared" si="10"/>
        <v>5570181.1745999996</v>
      </c>
      <c r="H691" s="2">
        <f t="shared" si="11"/>
        <v>0.16999999992549419</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3296</v>
      </c>
      <c r="D711" s="1">
        <f>'PR-RAS'!E718</f>
        <v>3417.18</v>
      </c>
      <c r="E711" s="1">
        <v>0</v>
      </c>
      <c r="F711" s="1">
        <v>0</v>
      </c>
      <c r="G711" s="2">
        <f t="shared" si="10"/>
        <v>7192.5555999999997</v>
      </c>
      <c r="H711" s="2">
        <f t="shared" si="11"/>
        <v>0.17999999999983629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13782</v>
      </c>
      <c r="D715" s="1">
        <f>'PR-RAS'!E722</f>
        <v>13782.03</v>
      </c>
      <c r="E715" s="1">
        <v>0</v>
      </c>
      <c r="F715" s="1">
        <v>0</v>
      </c>
      <c r="G715" s="2">
        <f t="shared" si="10"/>
        <v>29521.086839999996</v>
      </c>
      <c r="H715" s="2">
        <f t="shared" si="11"/>
        <v>3.0000000000654836E-2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4255</v>
      </c>
      <c r="D718" s="1">
        <f>'PR-RAS'!E725</f>
        <v>14557.89</v>
      </c>
      <c r="E718" s="1">
        <v>0</v>
      </c>
      <c r="F718" s="1">
        <v>0</v>
      </c>
      <c r="G718" s="2">
        <f t="shared" si="10"/>
        <v>23926.849259999999</v>
      </c>
      <c r="H718" s="2">
        <f t="shared" si="11"/>
        <v>0.11000000000058208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37696</v>
      </c>
      <c r="D735" s="1">
        <f>'PR-RAS'!E742</f>
        <v>3590.14</v>
      </c>
      <c r="E735" s="1">
        <v>0</v>
      </c>
      <c r="F735" s="1">
        <v>0</v>
      </c>
      <c r="G735" s="2">
        <f t="shared" si="10"/>
        <v>32939.18952</v>
      </c>
      <c r="H735" s="2">
        <f t="shared" si="11"/>
        <v>0.13999999999987267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22930</v>
      </c>
      <c r="D757" s="1">
        <f>'PR-RAS'!E764</f>
        <v>21891.77</v>
      </c>
      <c r="E757" s="1">
        <v>0</v>
      </c>
      <c r="F757" s="1">
        <v>0</v>
      </c>
      <c r="G757" s="2">
        <f t="shared" si="10"/>
        <v>50435.43624000001</v>
      </c>
      <c r="H757" s="2">
        <f t="shared" si="11"/>
        <v>0.22999999999956344</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25069</v>
      </c>
      <c r="D766" s="1">
        <f>'PR-RAS'!E773</f>
        <v>0</v>
      </c>
      <c r="E766" s="1">
        <v>0</v>
      </c>
      <c r="F766" s="1">
        <v>0</v>
      </c>
      <c r="G766" s="2">
        <f t="shared" si="10"/>
        <v>19177.785</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60000</v>
      </c>
      <c r="D812" s="1">
        <f>'PR-RAS'!E819</f>
        <v>58800</v>
      </c>
      <c r="E812" s="1">
        <v>0</v>
      </c>
      <c r="F812" s="1">
        <v>0</v>
      </c>
      <c r="G812" s="2">
        <f t="shared" si="18"/>
        <v>144033.60000000001</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45000</v>
      </c>
      <c r="D814" s="1">
        <f>'PR-RAS'!E821</f>
        <v>33000</v>
      </c>
      <c r="E814" s="1">
        <v>0</v>
      </c>
      <c r="F814" s="1">
        <v>0</v>
      </c>
      <c r="G814" s="2">
        <f t="shared" si="18"/>
        <v>90243</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37909</v>
      </c>
      <c r="D816" s="1">
        <f>'PR-RAS'!E823</f>
        <v>37704</v>
      </c>
      <c r="E816" s="1">
        <v>0</v>
      </c>
      <c r="F816" s="1">
        <v>0</v>
      </c>
      <c r="G816" s="2">
        <f t="shared" si="18"/>
        <v>92353.354999999996</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23128</v>
      </c>
      <c r="D821" s="1">
        <f>'PR-RAS'!E828</f>
        <v>26867.58</v>
      </c>
      <c r="E821" s="1">
        <v>0</v>
      </c>
      <c r="F821" s="1">
        <v>0</v>
      </c>
      <c r="G821" s="2">
        <f t="shared" si="18"/>
        <v>63027.7912</v>
      </c>
      <c r="H821" s="2">
        <f t="shared" si="19"/>
        <v>0.41999999999825377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3600000</v>
      </c>
      <c r="E939" s="1">
        <v>0</v>
      </c>
      <c r="F939" s="1">
        <v>0</v>
      </c>
      <c r="G939" s="2">
        <f t="shared" si="18"/>
        <v>6753600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256752.54</v>
      </c>
      <c r="E961" s="1">
        <v>0</v>
      </c>
      <c r="F961" s="1">
        <v>0</v>
      </c>
      <c r="G961" s="2">
        <f t="shared" si="18"/>
        <v>492964.87679999997</v>
      </c>
      <c r="H961" s="2">
        <f t="shared" si="19"/>
        <v>0.45999999999185093</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4390559.13</v>
      </c>
      <c r="D1480" s="6"/>
      <c r="E1480" s="6">
        <v>0</v>
      </c>
      <c r="F1480" s="6">
        <v>0</v>
      </c>
      <c r="G1480" s="7">
        <f t="shared" ref="G1480:G1580" si="34">B1480/1000*C1480</f>
        <v>4390.5591299999996</v>
      </c>
      <c r="H1480" s="7">
        <f t="shared" ref="H1480:H1580" si="35">ABS(C1480-ROUND(C1480,0))</f>
        <v>0.12999999988824129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3183343.9600000004</v>
      </c>
      <c r="D1481" s="1">
        <v>0</v>
      </c>
      <c r="E1481" s="1">
        <v>0</v>
      </c>
      <c r="F1481" s="1">
        <v>0</v>
      </c>
      <c r="G1481" s="2">
        <f t="shared" si="34"/>
        <v>6366.6879200000012</v>
      </c>
      <c r="H1481" s="2">
        <f t="shared" si="35"/>
        <v>3.9999999571591616E-2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2702365.4200000004</v>
      </c>
      <c r="D1483" s="1">
        <v>0</v>
      </c>
      <c r="E1483" s="1">
        <v>0</v>
      </c>
      <c r="F1483" s="1">
        <v>0</v>
      </c>
      <c r="G1483" s="2">
        <f t="shared" si="34"/>
        <v>10809.461680000002</v>
      </c>
      <c r="H1483" s="2">
        <f t="shared" si="35"/>
        <v>0.42000000039115548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438130.54</v>
      </c>
      <c r="D1484" s="1">
        <v>0</v>
      </c>
      <c r="E1484" s="1">
        <v>0</v>
      </c>
      <c r="F1484" s="1">
        <v>0</v>
      </c>
      <c r="G1484" s="2">
        <f t="shared" si="34"/>
        <v>2190.6527000000001</v>
      </c>
      <c r="H1484" s="2">
        <f t="shared" si="35"/>
        <v>0.46000000002095476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1953076.6</v>
      </c>
      <c r="D1485" s="1">
        <v>0</v>
      </c>
      <c r="E1485" s="1">
        <v>0</v>
      </c>
      <c r="F1485" s="1">
        <v>0</v>
      </c>
      <c r="G1485" s="2">
        <f t="shared" si="34"/>
        <v>11718.4596</v>
      </c>
      <c r="H1485" s="2">
        <f t="shared" si="35"/>
        <v>0.39999999990686774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5230.87</v>
      </c>
      <c r="D1486" s="1">
        <v>0</v>
      </c>
      <c r="E1486" s="1">
        <v>0</v>
      </c>
      <c r="F1486" s="1">
        <v>0</v>
      </c>
      <c r="G1486" s="2">
        <f t="shared" si="34"/>
        <v>36.61609</v>
      </c>
      <c r="H1486" s="2">
        <f t="shared" si="35"/>
        <v>0.13000000000010914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156371.57999999999</v>
      </c>
      <c r="D1489" s="1">
        <v>0</v>
      </c>
      <c r="E1489" s="1">
        <v>0</v>
      </c>
      <c r="F1489" s="1">
        <v>0</v>
      </c>
      <c r="G1489" s="2">
        <f t="shared" si="34"/>
        <v>1563.7157999999999</v>
      </c>
      <c r="H1489" s="2">
        <f t="shared" si="35"/>
        <v>0.42000000001280569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5855.83</v>
      </c>
      <c r="D1490" s="1">
        <v>0</v>
      </c>
      <c r="E1490" s="1">
        <v>0</v>
      </c>
      <c r="F1490" s="1">
        <v>0</v>
      </c>
      <c r="G1490" s="2">
        <f t="shared" si="34"/>
        <v>64.41413</v>
      </c>
      <c r="H1490" s="2">
        <f t="shared" si="35"/>
        <v>0.17000000000007276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143700</v>
      </c>
      <c r="D1491" s="1">
        <v>0</v>
      </c>
      <c r="E1491" s="1">
        <v>0</v>
      </c>
      <c r="F1491" s="1">
        <v>0</v>
      </c>
      <c r="G1491" s="2">
        <f t="shared" si="34"/>
        <v>1724.4</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480978.54</v>
      </c>
      <c r="D1492" s="1">
        <v>0</v>
      </c>
      <c r="E1492" s="1">
        <v>0</v>
      </c>
      <c r="F1492" s="1">
        <v>0</v>
      </c>
      <c r="G1492" s="2">
        <f t="shared" si="34"/>
        <v>6252.721019999999</v>
      </c>
      <c r="H1492" s="2">
        <f t="shared" si="35"/>
        <v>0.46000000002095476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7390739.5499999998</v>
      </c>
      <c r="D1499" s="1">
        <v>0</v>
      </c>
      <c r="E1499" s="1">
        <v>0</v>
      </c>
      <c r="F1499" s="1">
        <v>0</v>
      </c>
      <c r="G1499" s="2">
        <f t="shared" si="34"/>
        <v>147814.791</v>
      </c>
      <c r="H1499" s="2">
        <f t="shared" si="35"/>
        <v>0.45000000018626451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2810086.28</v>
      </c>
      <c r="D1501" s="1">
        <v>0</v>
      </c>
      <c r="E1501" s="1">
        <v>0</v>
      </c>
      <c r="F1501" s="1">
        <v>0</v>
      </c>
      <c r="G1501" s="2">
        <f t="shared" si="34"/>
        <v>61821.89815999999</v>
      </c>
      <c r="H1501" s="2">
        <f t="shared" si="35"/>
        <v>0.27999999979510903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434591.2</v>
      </c>
      <c r="D1502" s="1">
        <v>0</v>
      </c>
      <c r="E1502" s="1">
        <v>0</v>
      </c>
      <c r="F1502" s="1">
        <v>0</v>
      </c>
      <c r="G1502" s="2">
        <f t="shared" si="34"/>
        <v>9995.597600000001</v>
      </c>
      <c r="H1502" s="2">
        <f t="shared" si="35"/>
        <v>0.20000000001164153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2042030.66</v>
      </c>
      <c r="D1503" s="1">
        <v>0</v>
      </c>
      <c r="E1503" s="1">
        <v>0</v>
      </c>
      <c r="F1503" s="1">
        <v>0</v>
      </c>
      <c r="G1503" s="2">
        <f t="shared" si="34"/>
        <v>49008.735840000001</v>
      </c>
      <c r="H1503" s="2">
        <f t="shared" si="35"/>
        <v>0.34000000008381903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5498.55</v>
      </c>
      <c r="D1504" s="1">
        <v>0</v>
      </c>
      <c r="E1504" s="1">
        <v>0</v>
      </c>
      <c r="F1504" s="1">
        <v>0</v>
      </c>
      <c r="G1504" s="2">
        <f t="shared" si="34"/>
        <v>137.46375</v>
      </c>
      <c r="H1504" s="2">
        <f t="shared" si="35"/>
        <v>0.4499999999998181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186210.04</v>
      </c>
      <c r="D1507" s="1">
        <v>0</v>
      </c>
      <c r="E1507" s="1">
        <v>0</v>
      </c>
      <c r="F1507" s="1">
        <v>0</v>
      </c>
      <c r="G1507" s="2">
        <f t="shared" si="34"/>
        <v>5213.88112</v>
      </c>
      <c r="H1507" s="2">
        <f t="shared" si="35"/>
        <v>4.0000000008149073E-2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5855.83</v>
      </c>
      <c r="D1508" s="1">
        <v>0</v>
      </c>
      <c r="E1508" s="1">
        <v>0</v>
      </c>
      <c r="F1508" s="1">
        <v>0</v>
      </c>
      <c r="G1508" s="2">
        <f t="shared" si="34"/>
        <v>169.81907000000001</v>
      </c>
      <c r="H1508" s="2">
        <f t="shared" si="35"/>
        <v>0.17000000000007276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135900</v>
      </c>
      <c r="D1509" s="1">
        <v>0</v>
      </c>
      <c r="E1509" s="1">
        <v>0</v>
      </c>
      <c r="F1509" s="1">
        <v>0</v>
      </c>
      <c r="G1509" s="2">
        <f t="shared" si="34"/>
        <v>4077</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723900.73</v>
      </c>
      <c r="D1510" s="1">
        <v>0</v>
      </c>
      <c r="E1510" s="1">
        <v>0</v>
      </c>
      <c r="F1510" s="1">
        <v>0</v>
      </c>
      <c r="G1510" s="2">
        <f t="shared" si="34"/>
        <v>22440.922630000001</v>
      </c>
      <c r="H1510" s="2">
        <f t="shared" si="35"/>
        <v>0.27000000001862645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3856752.54</v>
      </c>
      <c r="D1511" s="1">
        <v>0</v>
      </c>
      <c r="E1511" s="1">
        <v>0</v>
      </c>
      <c r="F1511" s="1">
        <v>0</v>
      </c>
      <c r="G1511" s="2">
        <f t="shared" si="34"/>
        <v>123416.08128</v>
      </c>
      <c r="H1511" s="2">
        <f t="shared" si="35"/>
        <v>0.4599999999627471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3856752.54</v>
      </c>
      <c r="D1515" s="1">
        <v>0</v>
      </c>
      <c r="E1515" s="1">
        <v>0</v>
      </c>
      <c r="F1515" s="1">
        <v>0</v>
      </c>
      <c r="G1515" s="2">
        <f t="shared" si="34"/>
        <v>138843.09143999999</v>
      </c>
      <c r="H1515" s="2">
        <f t="shared" si="35"/>
        <v>0.4599999999627471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183163.54000000004</v>
      </c>
      <c r="D1517" s="1">
        <v>0</v>
      </c>
      <c r="E1517" s="1">
        <v>0</v>
      </c>
      <c r="F1517" s="1">
        <v>0</v>
      </c>
      <c r="G1517" s="2">
        <f t="shared" si="34"/>
        <v>6960.2145200000014</v>
      </c>
      <c r="H1517" s="2">
        <f t="shared" si="35"/>
        <v>0.4599999999627471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38500</v>
      </c>
      <c r="D1518" s="1">
        <v>0</v>
      </c>
      <c r="E1518" s="1">
        <v>0</v>
      </c>
      <c r="F1518" s="1">
        <v>0</v>
      </c>
      <c r="G1518" s="2">
        <f t="shared" si="34"/>
        <v>1501.5</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7800</v>
      </c>
      <c r="D1524" s="1">
        <v>0</v>
      </c>
      <c r="E1524" s="1">
        <v>0</v>
      </c>
      <c r="F1524" s="1">
        <v>0</v>
      </c>
      <c r="G1524" s="2">
        <f t="shared" si="34"/>
        <v>351</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7800</v>
      </c>
      <c r="D1560" s="1">
        <v>0</v>
      </c>
      <c r="E1560" s="1">
        <v>0</v>
      </c>
      <c r="F1560" s="1">
        <v>0</v>
      </c>
      <c r="G1560" s="2">
        <f t="shared" si="34"/>
        <v>631.80000000000007</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7800</v>
      </c>
      <c r="D1561" s="1">
        <v>0</v>
      </c>
      <c r="E1561" s="1">
        <v>0</v>
      </c>
      <c r="F1561" s="1">
        <v>0</v>
      </c>
      <c r="G1561" s="2">
        <f t="shared" si="34"/>
        <v>639.6</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30700</v>
      </c>
      <c r="D1565" s="1">
        <v>0</v>
      </c>
      <c r="E1565" s="1">
        <v>0</v>
      </c>
      <c r="F1565" s="1">
        <v>0</v>
      </c>
      <c r="G1565" s="2">
        <f t="shared" si="34"/>
        <v>2640.2</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30700</v>
      </c>
      <c r="D1569" s="1">
        <v>0</v>
      </c>
      <c r="E1569" s="1">
        <v>0</v>
      </c>
      <c r="F1569" s="1">
        <v>0</v>
      </c>
      <c r="G1569" s="2">
        <f t="shared" si="34"/>
        <v>2763</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144663.54</v>
      </c>
      <c r="D1576" s="1">
        <v>0</v>
      </c>
      <c r="E1576" s="1">
        <v>0</v>
      </c>
      <c r="F1576" s="1">
        <v>0</v>
      </c>
      <c r="G1576" s="2">
        <f t="shared" si="34"/>
        <v>14032.363380000001</v>
      </c>
      <c r="H1576" s="2">
        <f t="shared" si="35"/>
        <v>0.45999999999185093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138128.73000000001</v>
      </c>
      <c r="D1578" s="1">
        <v>0</v>
      </c>
      <c r="E1578" s="1">
        <v>0</v>
      </c>
      <c r="F1578" s="1">
        <v>0</v>
      </c>
      <c r="G1578" s="2">
        <f t="shared" si="34"/>
        <v>13674.744270000001</v>
      </c>
      <c r="H1578" s="2">
        <f t="shared" si="35"/>
        <v>0.26999999998952262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6534.81</v>
      </c>
      <c r="D1579" s="1">
        <v>0</v>
      </c>
      <c r="E1579" s="1">
        <v>0</v>
      </c>
      <c r="F1579" s="1">
        <v>0</v>
      </c>
      <c r="G1579" s="2">
        <f t="shared" si="34"/>
        <v>653.48100000000011</v>
      </c>
      <c r="H1579" s="2">
        <f t="shared" si="35"/>
        <v>0.18999999999959982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36887</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2"/>
      <c r="F10" s="313" t="s">
        <v>36</v>
      </c>
      <c r="G10" s="314"/>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1" t="s">
        <v>41</v>
      </c>
      <c r="C15" s="332"/>
      <c r="D15" s="332"/>
      <c r="E15" s="332"/>
      <c r="F15" s="333"/>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4789010</v>
      </c>
      <c r="I16" s="172">
        <f>'PR-RAS'!E6</f>
        <v>10257236.800000001</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3559815</v>
      </c>
      <c r="I17" s="172">
        <f>'PR-RAS'!E151</f>
        <v>3921221.64</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903255</v>
      </c>
      <c r="I18" s="172">
        <f>'PR-RAS'!E645</f>
        <v>2807703.040000001</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4390559.13</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183163.54000000004</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38500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144663.54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24" zoomScaleNormal="100" workbookViewId="0">
      <selection activeCell="E657" sqref="E65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48</v>
      </c>
      <c r="B2" s="352"/>
      <c r="C2" s="352"/>
      <c r="D2" s="352"/>
      <c r="E2" s="352"/>
      <c r="F2" s="352"/>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4789010</v>
      </c>
      <c r="E6" s="53">
        <f>E7+E44+E50+E82+E106+E124+E133+E139</f>
        <v>10257236.800000001</v>
      </c>
      <c r="F6" s="54">
        <f t="shared" ref="F6:F131" si="0">IF(D6&lt;&gt;0,IF(E6/D6&gt;=100,"&gt;&gt;100",E6/D6*100),"-")</f>
        <v>214.18282275459853</v>
      </c>
    </row>
    <row r="7" spans="1:25" ht="12.75" customHeight="1" x14ac:dyDescent="0.2">
      <c r="A7" s="55">
        <v>61</v>
      </c>
      <c r="B7" s="309" t="s">
        <v>57</v>
      </c>
      <c r="C7" s="52" t="s">
        <v>58</v>
      </c>
      <c r="D7" s="53">
        <f t="shared" ref="D7:E7" si="1">D8+D17+D23+D29+D37+D40</f>
        <v>1058824</v>
      </c>
      <c r="E7" s="53">
        <f t="shared" si="1"/>
        <v>2293051.63</v>
      </c>
      <c r="F7" s="54">
        <f t="shared" si="0"/>
        <v>216.56589102627066</v>
      </c>
    </row>
    <row r="8" spans="1:25" ht="12.75" customHeight="1" x14ac:dyDescent="0.2">
      <c r="A8" s="55">
        <v>611</v>
      </c>
      <c r="B8" s="87" t="s">
        <v>59</v>
      </c>
      <c r="C8" s="52" t="s">
        <v>60</v>
      </c>
      <c r="D8" s="53">
        <f t="shared" ref="D8:E8" si="2">SUM(D9:D14)-D15-D16</f>
        <v>1018629</v>
      </c>
      <c r="E8" s="53">
        <f t="shared" si="2"/>
        <v>2218014</v>
      </c>
      <c r="F8" s="54">
        <f t="shared" si="0"/>
        <v>217.7450278757035</v>
      </c>
    </row>
    <row r="9" spans="1:25" ht="12.75" customHeight="1" x14ac:dyDescent="0.2">
      <c r="A9" s="55">
        <v>6111</v>
      </c>
      <c r="B9" s="87" t="s">
        <v>61</v>
      </c>
      <c r="C9" s="52" t="s">
        <v>62</v>
      </c>
      <c r="D9" s="244">
        <v>1022993</v>
      </c>
      <c r="E9" s="244">
        <v>2218014</v>
      </c>
      <c r="F9" s="54">
        <f t="shared" si="0"/>
        <v>216.81614634704246</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v>4364</v>
      </c>
      <c r="E15" s="244"/>
      <c r="F15" s="54">
        <f t="shared" si="0"/>
        <v>0</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39626</v>
      </c>
      <c r="E23" s="53">
        <f t="shared" si="4"/>
        <v>75037.63</v>
      </c>
      <c r="F23" s="54">
        <f t="shared" si="0"/>
        <v>189.36463433099482</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39626</v>
      </c>
      <c r="E27" s="244">
        <v>75037.63</v>
      </c>
      <c r="F27" s="54">
        <f t="shared" si="0"/>
        <v>189.36463433099482</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569</v>
      </c>
      <c r="E29" s="53">
        <f t="shared" si="5"/>
        <v>0</v>
      </c>
      <c r="F29" s="54">
        <f t="shared" si="0"/>
        <v>0</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569</v>
      </c>
      <c r="E31" s="244"/>
      <c r="F31" s="54">
        <f t="shared" si="0"/>
        <v>0</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3343576</v>
      </c>
      <c r="E50" s="53">
        <f>E51+E54+E59+E62+E65+E68+E71+E74+E77</f>
        <v>7178155.9500000002</v>
      </c>
      <c r="F50" s="54">
        <f t="shared" si="0"/>
        <v>214.68499444905694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2943490</v>
      </c>
      <c r="E59" s="53">
        <f t="shared" si="12"/>
        <v>2636079.21</v>
      </c>
      <c r="F59" s="54">
        <f t="shared" si="0"/>
        <v>89.556248195169672</v>
      </c>
    </row>
    <row r="60" spans="1:6" ht="24" x14ac:dyDescent="0.2">
      <c r="A60" s="55">
        <v>6331</v>
      </c>
      <c r="B60" s="88" t="s">
        <v>163</v>
      </c>
      <c r="C60" s="52" t="s">
        <v>164</v>
      </c>
      <c r="D60" s="244">
        <v>2443490</v>
      </c>
      <c r="E60" s="244">
        <v>2486079.21</v>
      </c>
      <c r="F60" s="54">
        <f t="shared" si="0"/>
        <v>101.74296641279481</v>
      </c>
    </row>
    <row r="61" spans="1:6" ht="24" x14ac:dyDescent="0.2">
      <c r="A61" s="55">
        <v>6332</v>
      </c>
      <c r="B61" s="88" t="s">
        <v>165</v>
      </c>
      <c r="C61" s="52" t="s">
        <v>166</v>
      </c>
      <c r="D61" s="244">
        <v>500000</v>
      </c>
      <c r="E61" s="244">
        <v>150000</v>
      </c>
      <c r="F61" s="54">
        <f t="shared" si="0"/>
        <v>30</v>
      </c>
    </row>
    <row r="62" spans="1:6" ht="12.75" customHeight="1" x14ac:dyDescent="0.2">
      <c r="A62" s="55">
        <v>634</v>
      </c>
      <c r="B62" s="87" t="s">
        <v>167</v>
      </c>
      <c r="C62" s="52" t="s">
        <v>168</v>
      </c>
      <c r="D62" s="53">
        <f t="shared" ref="D62:E62" si="13">SUM(D63:D64)</f>
        <v>246619</v>
      </c>
      <c r="E62" s="53">
        <f t="shared" si="13"/>
        <v>0</v>
      </c>
      <c r="F62" s="54">
        <f t="shared" si="0"/>
        <v>0</v>
      </c>
    </row>
    <row r="63" spans="1:6" ht="12.75" customHeight="1" x14ac:dyDescent="0.2">
      <c r="A63" s="55">
        <v>6341</v>
      </c>
      <c r="B63" s="87" t="s">
        <v>169</v>
      </c>
      <c r="C63" s="52" t="s">
        <v>170</v>
      </c>
      <c r="D63" s="244">
        <v>99769</v>
      </c>
      <c r="E63" s="244"/>
      <c r="F63" s="54">
        <f t="shared" si="0"/>
        <v>0</v>
      </c>
    </row>
    <row r="64" spans="1:6" ht="12.75" customHeight="1" x14ac:dyDescent="0.2">
      <c r="A64" s="55">
        <v>6342</v>
      </c>
      <c r="B64" s="87" t="s">
        <v>171</v>
      </c>
      <c r="C64" s="52" t="s">
        <v>172</v>
      </c>
      <c r="D64" s="244">
        <v>146850</v>
      </c>
      <c r="E64" s="244"/>
      <c r="F64" s="54">
        <f t="shared" si="0"/>
        <v>0</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153467</v>
      </c>
      <c r="E74" s="53">
        <f t="shared" si="17"/>
        <v>4542076.74</v>
      </c>
      <c r="F74" s="54">
        <f t="shared" si="0"/>
        <v>2959.6439234493409</v>
      </c>
    </row>
    <row r="75" spans="1:6" ht="12.75" customHeight="1" x14ac:dyDescent="0.2">
      <c r="A75" s="55" t="s">
        <v>193</v>
      </c>
      <c r="B75" s="87" t="s">
        <v>194</v>
      </c>
      <c r="C75" s="52" t="s">
        <v>193</v>
      </c>
      <c r="D75" s="244">
        <v>153467</v>
      </c>
      <c r="E75" s="244">
        <v>505713.57</v>
      </c>
      <c r="F75" s="54">
        <f t="shared" si="0"/>
        <v>329.52593717216081</v>
      </c>
    </row>
    <row r="76" spans="1:6" ht="12.75" customHeight="1" x14ac:dyDescent="0.2">
      <c r="A76" s="55" t="s">
        <v>195</v>
      </c>
      <c r="B76" s="87" t="s">
        <v>196</v>
      </c>
      <c r="C76" s="52" t="s">
        <v>195</v>
      </c>
      <c r="D76" s="244"/>
      <c r="E76" s="244">
        <v>4036363.17</v>
      </c>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91528</v>
      </c>
      <c r="E82" s="53">
        <f t="shared" si="19"/>
        <v>81689.09</v>
      </c>
      <c r="F82" s="54">
        <f t="shared" si="0"/>
        <v>89.250382396643644</v>
      </c>
    </row>
    <row r="83" spans="1:6" ht="12.75" customHeight="1" x14ac:dyDescent="0.2">
      <c r="A83" s="55">
        <v>641</v>
      </c>
      <c r="B83" s="87" t="s">
        <v>209</v>
      </c>
      <c r="C83" s="52" t="s">
        <v>210</v>
      </c>
      <c r="D83" s="53">
        <f t="shared" ref="D83:E83" si="20">SUM(D84:D90)</f>
        <v>124</v>
      </c>
      <c r="E83" s="53">
        <f t="shared" si="20"/>
        <v>19.78</v>
      </c>
      <c r="F83" s="54">
        <f t="shared" si="0"/>
        <v>15.951612903225806</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9</v>
      </c>
      <c r="E85" s="244">
        <v>19.78</v>
      </c>
      <c r="F85" s="54">
        <f t="shared" si="0"/>
        <v>219.7777777777778</v>
      </c>
    </row>
    <row r="86" spans="1:6" ht="12.75" customHeight="1" x14ac:dyDescent="0.2">
      <c r="A86" s="55">
        <v>6414</v>
      </c>
      <c r="B86" s="87" t="s">
        <v>215</v>
      </c>
      <c r="C86" s="52" t="s">
        <v>216</v>
      </c>
      <c r="D86" s="244">
        <v>115</v>
      </c>
      <c r="E86" s="244"/>
      <c r="F86" s="54">
        <f t="shared" si="0"/>
        <v>0</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90984</v>
      </c>
      <c r="E91" s="53">
        <f t="shared" si="21"/>
        <v>80049.31</v>
      </c>
      <c r="F91" s="54">
        <f t="shared" si="0"/>
        <v>87.981744042908645</v>
      </c>
    </row>
    <row r="92" spans="1:6" ht="12.75" customHeight="1" x14ac:dyDescent="0.2">
      <c r="A92" s="55">
        <v>6421</v>
      </c>
      <c r="B92" s="87" t="s">
        <v>227</v>
      </c>
      <c r="C92" s="52" t="s">
        <v>228</v>
      </c>
      <c r="D92" s="244">
        <v>2391</v>
      </c>
      <c r="E92" s="244">
        <v>2697.72</v>
      </c>
      <c r="F92" s="54">
        <f t="shared" si="0"/>
        <v>112.82810539523211</v>
      </c>
    </row>
    <row r="93" spans="1:6" ht="12.75" customHeight="1" x14ac:dyDescent="0.2">
      <c r="A93" s="55">
        <v>6422</v>
      </c>
      <c r="B93" s="87" t="s">
        <v>229</v>
      </c>
      <c r="C93" s="52" t="s">
        <v>230</v>
      </c>
      <c r="D93" s="244">
        <v>78779</v>
      </c>
      <c r="E93" s="244">
        <v>76950.36</v>
      </c>
      <c r="F93" s="54">
        <f t="shared" si="0"/>
        <v>97.678772261643331</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v>9814</v>
      </c>
      <c r="E97" s="244">
        <v>401.23</v>
      </c>
      <c r="F97" s="54">
        <f t="shared" si="0"/>
        <v>4.0883431832076624</v>
      </c>
    </row>
    <row r="98" spans="1:6" ht="12.75" customHeight="1" x14ac:dyDescent="0.2">
      <c r="A98" s="55">
        <v>643</v>
      </c>
      <c r="B98" s="87" t="s">
        <v>239</v>
      </c>
      <c r="C98" s="52" t="s">
        <v>240</v>
      </c>
      <c r="D98" s="53">
        <f t="shared" ref="D98:E98" si="22">SUM(D99:D105)</f>
        <v>420</v>
      </c>
      <c r="E98" s="53">
        <f t="shared" si="22"/>
        <v>1620</v>
      </c>
      <c r="F98" s="54">
        <f t="shared" si="0"/>
        <v>385.71428571428572</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v>420</v>
      </c>
      <c r="E100" s="244">
        <v>1620</v>
      </c>
      <c r="F100" s="54">
        <f t="shared" si="0"/>
        <v>385.71428571428572</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295082</v>
      </c>
      <c r="E106" s="53">
        <f t="shared" si="23"/>
        <v>702540.13</v>
      </c>
      <c r="F106" s="54">
        <f t="shared" si="0"/>
        <v>238.08301760188692</v>
      </c>
    </row>
    <row r="107" spans="1:6" ht="12.75" customHeight="1" x14ac:dyDescent="0.2">
      <c r="A107" s="55">
        <v>651</v>
      </c>
      <c r="B107" s="87" t="s">
        <v>257</v>
      </c>
      <c r="C107" s="52" t="s">
        <v>258</v>
      </c>
      <c r="D107" s="53">
        <f t="shared" ref="D107:E107" si="24">SUM(D108:D111)</f>
        <v>58549</v>
      </c>
      <c r="E107" s="53">
        <f t="shared" si="24"/>
        <v>58433</v>
      </c>
      <c r="F107" s="54">
        <f t="shared" si="0"/>
        <v>99.801875352269036</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v>58428</v>
      </c>
      <c r="E109" s="244">
        <v>58428.38</v>
      </c>
      <c r="F109" s="54">
        <f t="shared" si="0"/>
        <v>100.00065037310877</v>
      </c>
    </row>
    <row r="110" spans="1:6" ht="12.75" customHeight="1" x14ac:dyDescent="0.2">
      <c r="A110" s="55">
        <v>6513</v>
      </c>
      <c r="B110" s="87" t="s">
        <v>263</v>
      </c>
      <c r="C110" s="52" t="s">
        <v>264</v>
      </c>
      <c r="D110" s="244">
        <v>121</v>
      </c>
      <c r="E110" s="244">
        <v>4.62</v>
      </c>
      <c r="F110" s="54">
        <f t="shared" si="0"/>
        <v>3.8181818181818183</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119472</v>
      </c>
      <c r="E112" s="53">
        <f t="shared" si="25"/>
        <v>457543.8</v>
      </c>
      <c r="F112" s="54">
        <f t="shared" si="0"/>
        <v>382.97157492969063</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v>114523</v>
      </c>
      <c r="E115" s="244">
        <v>456719.7</v>
      </c>
      <c r="F115" s="54">
        <f t="shared" si="0"/>
        <v>398.80172541760174</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4949</v>
      </c>
      <c r="E117" s="244">
        <v>824.1</v>
      </c>
      <c r="F117" s="54">
        <f t="shared" si="0"/>
        <v>16.651848858355223</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117061</v>
      </c>
      <c r="E120" s="53">
        <f t="shared" si="26"/>
        <v>186563.33</v>
      </c>
      <c r="F120" s="54">
        <f t="shared" si="0"/>
        <v>159.37274583336892</v>
      </c>
    </row>
    <row r="121" spans="1:6" ht="12.75" customHeight="1" x14ac:dyDescent="0.2">
      <c r="A121" s="55">
        <v>6531</v>
      </c>
      <c r="B121" s="87" t="s">
        <v>285</v>
      </c>
      <c r="C121" s="52" t="s">
        <v>286</v>
      </c>
      <c r="D121" s="244">
        <v>4778</v>
      </c>
      <c r="E121" s="244"/>
      <c r="F121" s="54">
        <f t="shared" si="0"/>
        <v>0</v>
      </c>
    </row>
    <row r="122" spans="1:6" ht="12.75" customHeight="1" x14ac:dyDescent="0.2">
      <c r="A122" s="55">
        <v>6532</v>
      </c>
      <c r="B122" s="87" t="s">
        <v>287</v>
      </c>
      <c r="C122" s="52" t="s">
        <v>288</v>
      </c>
      <c r="D122" s="244">
        <v>112283</v>
      </c>
      <c r="E122" s="244">
        <v>186563.33</v>
      </c>
      <c r="F122" s="54">
        <f t="shared" si="0"/>
        <v>166.15456480500163</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1800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v>1800</v>
      </c>
      <c r="F150" s="54" t="str">
        <f t="shared" si="31"/>
        <v>-</v>
      </c>
    </row>
    <row r="151" spans="1:6" ht="12.75" customHeight="1" x14ac:dyDescent="0.2">
      <c r="A151" s="55">
        <v>3</v>
      </c>
      <c r="B151" s="87" t="s">
        <v>345</v>
      </c>
      <c r="C151" s="52" t="s">
        <v>53</v>
      </c>
      <c r="D151" s="53">
        <f t="shared" ref="D151:E151" si="35">D152+D163+D196+D215+D224+D252+D263</f>
        <v>3559815</v>
      </c>
      <c r="E151" s="53">
        <f t="shared" si="35"/>
        <v>3921221.64</v>
      </c>
      <c r="F151" s="54">
        <f t="shared" si="31"/>
        <v>110.15239949267026</v>
      </c>
    </row>
    <row r="152" spans="1:6" ht="12.75" customHeight="1" x14ac:dyDescent="0.2">
      <c r="A152" s="55">
        <v>31</v>
      </c>
      <c r="B152" s="87" t="s">
        <v>346</v>
      </c>
      <c r="C152" s="52" t="s">
        <v>347</v>
      </c>
      <c r="D152" s="53">
        <f t="shared" ref="D152:E152" si="36">D153+D158+D159</f>
        <v>708527</v>
      </c>
      <c r="E152" s="53">
        <f t="shared" si="36"/>
        <v>438130.54000000004</v>
      </c>
      <c r="F152" s="54">
        <f t="shared" si="31"/>
        <v>61.836816381027127</v>
      </c>
    </row>
    <row r="153" spans="1:6" ht="12.75" customHeight="1" x14ac:dyDescent="0.2">
      <c r="A153" s="55">
        <v>311</v>
      </c>
      <c r="B153" s="87" t="s">
        <v>348</v>
      </c>
      <c r="C153" s="52" t="s">
        <v>349</v>
      </c>
      <c r="D153" s="53">
        <f t="shared" ref="D153:E153" si="37">SUM(D154:D157)</f>
        <v>601489</v>
      </c>
      <c r="E153" s="53">
        <f t="shared" si="37"/>
        <v>357714.21</v>
      </c>
      <c r="F153" s="54">
        <f t="shared" si="31"/>
        <v>59.471446693123234</v>
      </c>
    </row>
    <row r="154" spans="1:6" ht="12.75" customHeight="1" x14ac:dyDescent="0.2">
      <c r="A154" s="55">
        <v>3111</v>
      </c>
      <c r="B154" s="87" t="s">
        <v>350</v>
      </c>
      <c r="C154" s="52" t="s">
        <v>351</v>
      </c>
      <c r="D154" s="244">
        <v>601489</v>
      </c>
      <c r="E154" s="244">
        <v>357714.21</v>
      </c>
      <c r="F154" s="54">
        <f t="shared" si="31"/>
        <v>59.471446693123234</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12000</v>
      </c>
      <c r="E158" s="244">
        <v>21393.42</v>
      </c>
      <c r="F158" s="54">
        <f t="shared" si="31"/>
        <v>178.27849999999998</v>
      </c>
    </row>
    <row r="159" spans="1:6" ht="12.75" customHeight="1" x14ac:dyDescent="0.2">
      <c r="A159" s="55">
        <v>313</v>
      </c>
      <c r="B159" s="87" t="s">
        <v>360</v>
      </c>
      <c r="C159" s="52" t="s">
        <v>361</v>
      </c>
      <c r="D159" s="53">
        <f t="shared" ref="D159:E159" si="38">SUM(D160:D162)</f>
        <v>95038</v>
      </c>
      <c r="E159" s="53">
        <f t="shared" si="38"/>
        <v>59022.91</v>
      </c>
      <c r="F159" s="54">
        <f t="shared" si="31"/>
        <v>62.104537132515411</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95038</v>
      </c>
      <c r="E161" s="244">
        <v>59022.91</v>
      </c>
      <c r="F161" s="54">
        <f t="shared" si="31"/>
        <v>62.104537132515411</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1412313</v>
      </c>
      <c r="E163" s="53">
        <f t="shared" si="39"/>
        <v>1477254.43</v>
      </c>
      <c r="F163" s="54">
        <f t="shared" si="31"/>
        <v>104.59823211993375</v>
      </c>
    </row>
    <row r="164" spans="1:6" ht="12.75" customHeight="1" x14ac:dyDescent="0.2">
      <c r="A164" s="55">
        <v>321</v>
      </c>
      <c r="B164" s="87" t="s">
        <v>369</v>
      </c>
      <c r="C164" s="52" t="s">
        <v>370</v>
      </c>
      <c r="D164" s="53">
        <f t="shared" ref="D164:E164" si="40">SUM(D165:D168)</f>
        <v>23424</v>
      </c>
      <c r="E164" s="53">
        <f t="shared" si="40"/>
        <v>33628.18</v>
      </c>
      <c r="F164" s="54">
        <f t="shared" si="31"/>
        <v>143.56292691256832</v>
      </c>
    </row>
    <row r="165" spans="1:6" ht="12.75" customHeight="1" x14ac:dyDescent="0.2">
      <c r="A165" s="55">
        <v>3211</v>
      </c>
      <c r="B165" s="87" t="s">
        <v>371</v>
      </c>
      <c r="C165" s="52" t="s">
        <v>372</v>
      </c>
      <c r="D165" s="244">
        <v>11574</v>
      </c>
      <c r="E165" s="244">
        <v>17672.5</v>
      </c>
      <c r="F165" s="54">
        <f t="shared" si="31"/>
        <v>152.69137722481423</v>
      </c>
    </row>
    <row r="166" spans="1:6" ht="12.75" customHeight="1" x14ac:dyDescent="0.2">
      <c r="A166" s="55">
        <v>3212</v>
      </c>
      <c r="B166" s="87" t="s">
        <v>373</v>
      </c>
      <c r="C166" s="52" t="s">
        <v>374</v>
      </c>
      <c r="D166" s="244">
        <v>3296</v>
      </c>
      <c r="E166" s="244">
        <v>3417.18</v>
      </c>
      <c r="F166" s="54">
        <f t="shared" si="31"/>
        <v>103.6765776699029</v>
      </c>
    </row>
    <row r="167" spans="1:6" ht="12.75" customHeight="1" x14ac:dyDescent="0.2">
      <c r="A167" s="55">
        <v>3213</v>
      </c>
      <c r="B167" s="87" t="s">
        <v>375</v>
      </c>
      <c r="C167" s="52" t="s">
        <v>376</v>
      </c>
      <c r="D167" s="244">
        <v>2506</v>
      </c>
      <c r="E167" s="244">
        <v>6212.5</v>
      </c>
      <c r="F167" s="54">
        <f t="shared" si="31"/>
        <v>247.90502793296088</v>
      </c>
    </row>
    <row r="168" spans="1:6" ht="12.75" customHeight="1" x14ac:dyDescent="0.2">
      <c r="A168" s="55">
        <v>3214</v>
      </c>
      <c r="B168" s="87" t="s">
        <v>377</v>
      </c>
      <c r="C168" s="52" t="s">
        <v>378</v>
      </c>
      <c r="D168" s="244">
        <v>6048</v>
      </c>
      <c r="E168" s="244">
        <v>6326</v>
      </c>
      <c r="F168" s="54">
        <f t="shared" si="31"/>
        <v>104.59656084656083</v>
      </c>
    </row>
    <row r="169" spans="1:6" ht="12.75" customHeight="1" x14ac:dyDescent="0.2">
      <c r="A169" s="55">
        <v>322</v>
      </c>
      <c r="B169" s="87" t="s">
        <v>379</v>
      </c>
      <c r="C169" s="52" t="s">
        <v>380</v>
      </c>
      <c r="D169" s="53">
        <f t="shared" ref="D169:E169" si="41">SUM(D170:D176)</f>
        <v>111066</v>
      </c>
      <c r="E169" s="53">
        <f t="shared" si="41"/>
        <v>120226.34999999999</v>
      </c>
      <c r="F169" s="54">
        <f t="shared" si="31"/>
        <v>108.24766355140186</v>
      </c>
    </row>
    <row r="170" spans="1:6" ht="12.75" customHeight="1" x14ac:dyDescent="0.2">
      <c r="A170" s="55">
        <v>3221</v>
      </c>
      <c r="B170" s="87" t="s">
        <v>381</v>
      </c>
      <c r="C170" s="52" t="s">
        <v>382</v>
      </c>
      <c r="D170" s="244">
        <v>43882</v>
      </c>
      <c r="E170" s="244">
        <v>12491.36</v>
      </c>
      <c r="F170" s="54">
        <f t="shared" si="31"/>
        <v>28.465794631056013</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57267</v>
      </c>
      <c r="E172" s="244">
        <v>99595.01</v>
      </c>
      <c r="F172" s="54">
        <f t="shared" si="31"/>
        <v>173.91344055040423</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9357</v>
      </c>
      <c r="E174" s="244">
        <v>8139.98</v>
      </c>
      <c r="F174" s="54">
        <f t="shared" si="31"/>
        <v>86.993480816501005</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560</v>
      </c>
      <c r="E176" s="244"/>
      <c r="F176" s="54">
        <f t="shared" si="31"/>
        <v>0</v>
      </c>
    </row>
    <row r="177" spans="1:6" ht="12.75" customHeight="1" x14ac:dyDescent="0.2">
      <c r="A177" s="55">
        <v>323</v>
      </c>
      <c r="B177" s="87" t="s">
        <v>395</v>
      </c>
      <c r="C177" s="52" t="s">
        <v>396</v>
      </c>
      <c r="D177" s="53">
        <f t="shared" ref="D177:E177" si="42">SUM(D178:D186)</f>
        <v>1129858</v>
      </c>
      <c r="E177" s="53">
        <f t="shared" si="42"/>
        <v>1109786.72</v>
      </c>
      <c r="F177" s="54">
        <f t="shared" si="31"/>
        <v>98.223557296580637</v>
      </c>
    </row>
    <row r="178" spans="1:6" ht="12.75" customHeight="1" x14ac:dyDescent="0.2">
      <c r="A178" s="55">
        <v>3231</v>
      </c>
      <c r="B178" s="87" t="s">
        <v>397</v>
      </c>
      <c r="C178" s="52" t="s">
        <v>398</v>
      </c>
      <c r="D178" s="244">
        <v>21762</v>
      </c>
      <c r="E178" s="244">
        <v>23421</v>
      </c>
      <c r="F178" s="54">
        <f t="shared" si="31"/>
        <v>107.62338020402538</v>
      </c>
    </row>
    <row r="179" spans="1:6" ht="12.75" customHeight="1" x14ac:dyDescent="0.2">
      <c r="A179" s="55">
        <v>3232</v>
      </c>
      <c r="B179" s="87" t="s">
        <v>399</v>
      </c>
      <c r="C179" s="52" t="s">
        <v>400</v>
      </c>
      <c r="D179" s="244">
        <v>95242</v>
      </c>
      <c r="E179" s="244">
        <v>86280.84</v>
      </c>
      <c r="F179" s="54">
        <f t="shared" si="31"/>
        <v>90.591167762121756</v>
      </c>
    </row>
    <row r="180" spans="1:6" ht="12.75" customHeight="1" x14ac:dyDescent="0.2">
      <c r="A180" s="55">
        <v>3233</v>
      </c>
      <c r="B180" s="87" t="s">
        <v>401</v>
      </c>
      <c r="C180" s="52" t="s">
        <v>402</v>
      </c>
      <c r="D180" s="244">
        <v>64313</v>
      </c>
      <c r="E180" s="244">
        <v>160115</v>
      </c>
      <c r="F180" s="54">
        <f t="shared" si="31"/>
        <v>248.9621071945019</v>
      </c>
    </row>
    <row r="181" spans="1:6" ht="12.75" customHeight="1" x14ac:dyDescent="0.2">
      <c r="A181" s="55">
        <v>3234</v>
      </c>
      <c r="B181" s="87" t="s">
        <v>403</v>
      </c>
      <c r="C181" s="52" t="s">
        <v>404</v>
      </c>
      <c r="D181" s="244">
        <v>439711</v>
      </c>
      <c r="E181" s="244">
        <v>484503.15</v>
      </c>
      <c r="F181" s="54">
        <f t="shared" si="31"/>
        <v>110.1867249170478</v>
      </c>
    </row>
    <row r="182" spans="1:6" ht="12.75" customHeight="1" x14ac:dyDescent="0.2">
      <c r="A182" s="55">
        <v>3235</v>
      </c>
      <c r="B182" s="87" t="s">
        <v>405</v>
      </c>
      <c r="C182" s="52" t="s">
        <v>406</v>
      </c>
      <c r="D182" s="244">
        <v>1203</v>
      </c>
      <c r="E182" s="244"/>
      <c r="F182" s="54">
        <f t="shared" si="31"/>
        <v>0</v>
      </c>
    </row>
    <row r="183" spans="1:6" ht="12.75" customHeight="1" x14ac:dyDescent="0.2">
      <c r="A183" s="55">
        <v>3236</v>
      </c>
      <c r="B183" s="87" t="s">
        <v>407</v>
      </c>
      <c r="C183" s="52" t="s">
        <v>408</v>
      </c>
      <c r="D183" s="244">
        <v>75000</v>
      </c>
      <c r="E183" s="244">
        <v>87365</v>
      </c>
      <c r="F183" s="54">
        <f t="shared" si="31"/>
        <v>116.48666666666668</v>
      </c>
    </row>
    <row r="184" spans="1:6" ht="12.75" customHeight="1" x14ac:dyDescent="0.2">
      <c r="A184" s="55">
        <v>3237</v>
      </c>
      <c r="B184" s="87" t="s">
        <v>409</v>
      </c>
      <c r="C184" s="52" t="s">
        <v>410</v>
      </c>
      <c r="D184" s="244">
        <v>259567</v>
      </c>
      <c r="E184" s="244">
        <v>215018.83</v>
      </c>
      <c r="F184" s="54">
        <f t="shared" si="31"/>
        <v>82.83750630858313</v>
      </c>
    </row>
    <row r="185" spans="1:6" ht="12.75" customHeight="1" x14ac:dyDescent="0.2">
      <c r="A185" s="55">
        <v>3238</v>
      </c>
      <c r="B185" s="87" t="s">
        <v>411</v>
      </c>
      <c r="C185" s="52" t="s">
        <v>412</v>
      </c>
      <c r="D185" s="244">
        <v>27675</v>
      </c>
      <c r="E185" s="244">
        <v>33757.4</v>
      </c>
      <c r="F185" s="54">
        <f t="shared" si="31"/>
        <v>121.97795844625115</v>
      </c>
    </row>
    <row r="186" spans="1:6" ht="12.75" customHeight="1" x14ac:dyDescent="0.2">
      <c r="A186" s="55">
        <v>3239</v>
      </c>
      <c r="B186" s="87" t="s">
        <v>413</v>
      </c>
      <c r="C186" s="52" t="s">
        <v>414</v>
      </c>
      <c r="D186" s="244">
        <v>145385</v>
      </c>
      <c r="E186" s="244">
        <v>19325.5</v>
      </c>
      <c r="F186" s="54">
        <f t="shared" si="31"/>
        <v>13.292636791966158</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147965</v>
      </c>
      <c r="E188" s="53">
        <f t="shared" si="43"/>
        <v>213613.18</v>
      </c>
      <c r="F188" s="54">
        <f t="shared" si="31"/>
        <v>144.36737066198086</v>
      </c>
    </row>
    <row r="189" spans="1:6" ht="12.75" customHeight="1" x14ac:dyDescent="0.2">
      <c r="A189" s="55">
        <v>3291</v>
      </c>
      <c r="B189" s="234" t="s">
        <v>419</v>
      </c>
      <c r="C189" s="52" t="s">
        <v>420</v>
      </c>
      <c r="D189" s="244">
        <v>45883</v>
      </c>
      <c r="E189" s="244">
        <v>14557.89</v>
      </c>
      <c r="F189" s="54">
        <f t="shared" si="31"/>
        <v>31.728287165181001</v>
      </c>
    </row>
    <row r="190" spans="1:6" ht="12.75" customHeight="1" x14ac:dyDescent="0.2">
      <c r="A190" s="55">
        <v>3292</v>
      </c>
      <c r="B190" s="87" t="s">
        <v>421</v>
      </c>
      <c r="C190" s="52" t="s">
        <v>422</v>
      </c>
      <c r="D190" s="244"/>
      <c r="E190" s="244"/>
      <c r="F190" s="54" t="str">
        <f t="shared" si="31"/>
        <v>-</v>
      </c>
    </row>
    <row r="191" spans="1:6" ht="12.75" customHeight="1" x14ac:dyDescent="0.2">
      <c r="A191" s="55">
        <v>3293</v>
      </c>
      <c r="B191" s="87" t="s">
        <v>423</v>
      </c>
      <c r="C191" s="52" t="s">
        <v>424</v>
      </c>
      <c r="D191" s="244">
        <v>18559</v>
      </c>
      <c r="E191" s="244">
        <v>21600.87</v>
      </c>
      <c r="F191" s="54">
        <f t="shared" si="31"/>
        <v>116.39026887224526</v>
      </c>
    </row>
    <row r="192" spans="1:6" ht="12.75" customHeight="1" x14ac:dyDescent="0.2">
      <c r="A192" s="55">
        <v>3294</v>
      </c>
      <c r="B192" s="87" t="s">
        <v>425</v>
      </c>
      <c r="C192" s="52" t="s">
        <v>426</v>
      </c>
      <c r="D192" s="244">
        <v>12788</v>
      </c>
      <c r="E192" s="244">
        <v>20000</v>
      </c>
      <c r="F192" s="54">
        <f t="shared" si="31"/>
        <v>156.39662183296841</v>
      </c>
    </row>
    <row r="193" spans="1:6" ht="12.75" customHeight="1" x14ac:dyDescent="0.2">
      <c r="A193" s="55">
        <v>3295</v>
      </c>
      <c r="B193" s="87" t="s">
        <v>427</v>
      </c>
      <c r="C193" s="52" t="s">
        <v>428</v>
      </c>
      <c r="D193" s="244">
        <v>1168</v>
      </c>
      <c r="E193" s="244">
        <v>1136</v>
      </c>
      <c r="F193" s="54">
        <f t="shared" si="31"/>
        <v>97.260273972602747</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69567</v>
      </c>
      <c r="E195" s="244">
        <v>156318.42000000001</v>
      </c>
      <c r="F195" s="54">
        <f t="shared" si="31"/>
        <v>224.70197076199923</v>
      </c>
    </row>
    <row r="196" spans="1:6" ht="12.75" customHeight="1" x14ac:dyDescent="0.2">
      <c r="A196" s="55">
        <v>34</v>
      </c>
      <c r="B196" s="234" t="s">
        <v>433</v>
      </c>
      <c r="C196" s="52" t="s">
        <v>434</v>
      </c>
      <c r="D196" s="53">
        <f t="shared" ref="D196:E196" si="44">D197+D202+D210</f>
        <v>64984</v>
      </c>
      <c r="E196" s="53">
        <f t="shared" si="44"/>
        <v>12655.019999999999</v>
      </c>
      <c r="F196" s="54">
        <f t="shared" si="31"/>
        <v>19.474055152037423</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37696</v>
      </c>
      <c r="E202" s="53">
        <f t="shared" si="46"/>
        <v>3590.14</v>
      </c>
      <c r="F202" s="54">
        <f t="shared" si="31"/>
        <v>9.5239282682512734</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v>37696</v>
      </c>
      <c r="E205" s="244">
        <v>3590.14</v>
      </c>
      <c r="F205" s="54">
        <f t="shared" si="31"/>
        <v>9.5239282682512734</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27288</v>
      </c>
      <c r="E210" s="53">
        <f t="shared" si="47"/>
        <v>9064.8799999999992</v>
      </c>
      <c r="F210" s="54">
        <f t="shared" si="31"/>
        <v>33.219290530636172</v>
      </c>
    </row>
    <row r="211" spans="1:6" ht="12.75" customHeight="1" x14ac:dyDescent="0.2">
      <c r="A211" s="55">
        <v>3431</v>
      </c>
      <c r="B211" s="234" t="s">
        <v>463</v>
      </c>
      <c r="C211" s="52" t="s">
        <v>464</v>
      </c>
      <c r="D211" s="244">
        <v>27234</v>
      </c>
      <c r="E211" s="244">
        <v>9064.8799999999992</v>
      </c>
      <c r="F211" s="54">
        <f t="shared" si="31"/>
        <v>33.285158258059781</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26</v>
      </c>
      <c r="E213" s="244"/>
      <c r="F213" s="54">
        <f t="shared" si="31"/>
        <v>0</v>
      </c>
    </row>
    <row r="214" spans="1:6" ht="12.75" customHeight="1" x14ac:dyDescent="0.2">
      <c r="A214" s="55">
        <v>3434</v>
      </c>
      <c r="B214" s="87" t="s">
        <v>469</v>
      </c>
      <c r="C214" s="52" t="s">
        <v>470</v>
      </c>
      <c r="D214" s="244">
        <v>28</v>
      </c>
      <c r="E214" s="244"/>
      <c r="F214" s="54">
        <f t="shared" si="31"/>
        <v>0</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589295</v>
      </c>
      <c r="E224" s="53">
        <f t="shared" si="51"/>
        <v>1407403.24</v>
      </c>
      <c r="F224" s="54">
        <f t="shared" ref="F224:F235" si="52">IF(D224&lt;&gt;0,IF(E224/D224&gt;=100,"&gt;&gt;100",E224/D224*100),"-")</f>
        <v>238.82830161464122</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47999</v>
      </c>
      <c r="E231" s="53">
        <f t="shared" si="55"/>
        <v>21891.77</v>
      </c>
      <c r="F231" s="54">
        <f t="shared" si="52"/>
        <v>45.608804350090622</v>
      </c>
    </row>
    <row r="232" spans="1:6" ht="12.75" customHeight="1" x14ac:dyDescent="0.2">
      <c r="A232" s="55">
        <v>3631</v>
      </c>
      <c r="B232" s="87" t="s">
        <v>505</v>
      </c>
      <c r="C232" s="52" t="s">
        <v>506</v>
      </c>
      <c r="D232" s="244">
        <v>22930</v>
      </c>
      <c r="E232" s="244">
        <v>21891.77</v>
      </c>
      <c r="F232" s="54">
        <f t="shared" si="52"/>
        <v>95.472176188399487</v>
      </c>
    </row>
    <row r="233" spans="1:6" ht="12.75" customHeight="1" x14ac:dyDescent="0.2">
      <c r="A233" s="55">
        <v>3632</v>
      </c>
      <c r="B233" s="87" t="s">
        <v>507</v>
      </c>
      <c r="C233" s="52" t="s">
        <v>508</v>
      </c>
      <c r="D233" s="244">
        <v>25069</v>
      </c>
      <c r="E233" s="244"/>
      <c r="F233" s="54">
        <f t="shared" si="52"/>
        <v>0</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8611</v>
      </c>
      <c r="E236" s="53">
        <f t="shared" si="56"/>
        <v>30236.5</v>
      </c>
      <c r="F236" s="54">
        <f t="shared" ref="F236:F239" si="57">IF(D236&lt;&gt;0,IF(E236/D236&gt;=100,"&gt;&gt;100",E236/D236*100),"-")</f>
        <v>351.13807920102198</v>
      </c>
    </row>
    <row r="237" spans="1:6" ht="12.75" customHeight="1" x14ac:dyDescent="0.2">
      <c r="A237" s="55" t="s">
        <v>515</v>
      </c>
      <c r="B237" s="87" t="s">
        <v>516</v>
      </c>
      <c r="C237" s="52" t="s">
        <v>515</v>
      </c>
      <c r="D237" s="244">
        <v>8611</v>
      </c>
      <c r="E237" s="244">
        <v>30236.5</v>
      </c>
      <c r="F237" s="54">
        <f t="shared" si="57"/>
        <v>351.13807920102198</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532685</v>
      </c>
      <c r="E240" s="53">
        <f t="shared" si="58"/>
        <v>1355274.97</v>
      </c>
      <c r="F240" s="54">
        <f t="shared" ref="F240:F243" si="59">IF(D240&lt;&gt;0,IF(E240/D240&gt;=100,"&gt;&gt;100",E240/D240*100),"-")</f>
        <v>254.42334024798896</v>
      </c>
    </row>
    <row r="241" spans="1:6" ht="24" x14ac:dyDescent="0.2">
      <c r="A241" s="55">
        <v>3672</v>
      </c>
      <c r="B241" s="87" t="s">
        <v>523</v>
      </c>
      <c r="C241" s="52" t="s">
        <v>524</v>
      </c>
      <c r="D241" s="244">
        <v>532685</v>
      </c>
      <c r="E241" s="244">
        <v>1355274.97</v>
      </c>
      <c r="F241" s="54">
        <f t="shared" si="59"/>
        <v>254.42334024798896</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166037</v>
      </c>
      <c r="E252" s="53">
        <f t="shared" si="63"/>
        <v>156371.58000000002</v>
      </c>
      <c r="F252" s="54">
        <f t="shared" ref="F252:F258" si="64">IF(D252&lt;&gt;0,IF(E252/D252&gt;=100,"&gt;&gt;100",E252/D252*100),"-")</f>
        <v>94.178755337665706</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166037</v>
      </c>
      <c r="E259" s="53">
        <f t="shared" si="66"/>
        <v>156371.58000000002</v>
      </c>
      <c r="F259" s="54">
        <f t="shared" ref="F259:F262" si="67">IF(D259&lt;&gt;0,IF(E259/D259&gt;=100,"&gt;&gt;100",E259/D259*100),"-")</f>
        <v>94.178755337665706</v>
      </c>
    </row>
    <row r="260" spans="1:6" ht="12.75" customHeight="1" x14ac:dyDescent="0.2">
      <c r="A260" s="55">
        <v>3721</v>
      </c>
      <c r="B260" s="87" t="s">
        <v>557</v>
      </c>
      <c r="C260" s="52" t="s">
        <v>558</v>
      </c>
      <c r="D260" s="244">
        <v>142909</v>
      </c>
      <c r="E260" s="244">
        <v>129504</v>
      </c>
      <c r="F260" s="54">
        <f t="shared" si="67"/>
        <v>90.619904974494261</v>
      </c>
    </row>
    <row r="261" spans="1:6" ht="12.75" customHeight="1" x14ac:dyDescent="0.2">
      <c r="A261" s="55">
        <v>3722</v>
      </c>
      <c r="B261" s="87" t="s">
        <v>559</v>
      </c>
      <c r="C261" s="52" t="s">
        <v>560</v>
      </c>
      <c r="D261" s="244">
        <v>23128</v>
      </c>
      <c r="E261" s="244">
        <v>26867.58</v>
      </c>
      <c r="F261" s="54">
        <f t="shared" si="67"/>
        <v>116.16905914908338</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618659</v>
      </c>
      <c r="E263" s="53">
        <f t="shared" si="68"/>
        <v>429406.83</v>
      </c>
      <c r="F263" s="54">
        <f t="shared" ref="F263:F267" si="69">IF(D263&lt;&gt;0,IF(E263/D263&gt;=100,"&gt;&gt;100",E263/D263*100),"-")</f>
        <v>69.409291709972692</v>
      </c>
    </row>
    <row r="264" spans="1:6" ht="12.75" customHeight="1" x14ac:dyDescent="0.2">
      <c r="A264" s="55">
        <v>381</v>
      </c>
      <c r="B264" s="87" t="s">
        <v>565</v>
      </c>
      <c r="C264" s="52" t="s">
        <v>566</v>
      </c>
      <c r="D264" s="53">
        <f t="shared" ref="D264:E264" si="70">SUM(D265:D267)</f>
        <v>436784</v>
      </c>
      <c r="E264" s="53">
        <f t="shared" si="70"/>
        <v>423551</v>
      </c>
      <c r="F264" s="54">
        <f t="shared" si="69"/>
        <v>96.970356056998426</v>
      </c>
    </row>
    <row r="265" spans="1:6" ht="12.75" customHeight="1" x14ac:dyDescent="0.2">
      <c r="A265" s="55">
        <v>3811</v>
      </c>
      <c r="B265" s="87" t="s">
        <v>567</v>
      </c>
      <c r="C265" s="52" t="s">
        <v>568</v>
      </c>
      <c r="D265" s="244">
        <v>436784</v>
      </c>
      <c r="E265" s="244">
        <v>423551</v>
      </c>
      <c r="F265" s="54">
        <f t="shared" si="69"/>
        <v>96.970356056998426</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181875</v>
      </c>
      <c r="E268" s="53">
        <f t="shared" si="71"/>
        <v>0</v>
      </c>
      <c r="F268" s="54">
        <f t="shared" ref="F268:F272" si="72">IF(D268&lt;&gt;0,IF(E268/D268&gt;=100,"&gt;&gt;100",E268/D268*100),"-")</f>
        <v>0</v>
      </c>
    </row>
    <row r="269" spans="1:6" ht="12.75" customHeight="1" x14ac:dyDescent="0.2">
      <c r="A269" s="55">
        <v>3821</v>
      </c>
      <c r="B269" s="87" t="s">
        <v>575</v>
      </c>
      <c r="C269" s="52" t="s">
        <v>576</v>
      </c>
      <c r="D269" s="244">
        <v>181875</v>
      </c>
      <c r="E269" s="244"/>
      <c r="F269" s="54">
        <f t="shared" si="72"/>
        <v>0</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5855.83</v>
      </c>
      <c r="F273" s="54" t="str">
        <f t="shared" ref="F273:F284" si="74">IF(D273&lt;&gt;0,IF(E273/D273&gt;=100,"&gt;&gt;100",E273/D273*100),"-")</f>
        <v>-</v>
      </c>
    </row>
    <row r="274" spans="1:6" ht="12.75" customHeight="1" x14ac:dyDescent="0.2">
      <c r="A274" s="55">
        <v>3831</v>
      </c>
      <c r="B274" s="87" t="s">
        <v>585</v>
      </c>
      <c r="C274" s="52" t="s">
        <v>586</v>
      </c>
      <c r="D274" s="244"/>
      <c r="E274" s="244">
        <v>5855.83</v>
      </c>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3559815</v>
      </c>
      <c r="E289" s="53">
        <f t="shared" si="79"/>
        <v>3921221.64</v>
      </c>
      <c r="F289" s="54">
        <f t="shared" si="76"/>
        <v>110.15239949267026</v>
      </c>
    </row>
    <row r="290" spans="1:6" ht="12.75" customHeight="1" x14ac:dyDescent="0.2">
      <c r="A290" s="55" t="s">
        <v>606</v>
      </c>
      <c r="B290" s="87" t="s">
        <v>617</v>
      </c>
      <c r="C290" s="52" t="s">
        <v>618</v>
      </c>
      <c r="D290" s="53">
        <f>IF(D6&gt;=D289,D6-D289,0)</f>
        <v>1229195</v>
      </c>
      <c r="E290" s="53">
        <f>IF(E6&gt;=E289,E6-E289,0)</f>
        <v>6336015.1600000001</v>
      </c>
      <c r="F290" s="54">
        <f t="shared" si="76"/>
        <v>515.46053799437846</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4912825</v>
      </c>
      <c r="E292" s="244">
        <v>775759.96</v>
      </c>
      <c r="F292" s="54">
        <f t="shared" si="76"/>
        <v>15.790506684036171</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289167</v>
      </c>
      <c r="E294" s="244">
        <v>344436.61</v>
      </c>
      <c r="F294" s="54">
        <f t="shared" si="76"/>
        <v>119.11338776554723</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2838</v>
      </c>
      <c r="E298" s="53">
        <f t="shared" si="80"/>
        <v>0</v>
      </c>
      <c r="F298" s="54">
        <f t="shared" ref="F298:F418" si="81">IF(D298&lt;&gt;0,IF(E298/D298&gt;=100,"&gt;&gt;100",E298/D298*100),"-")</f>
        <v>0</v>
      </c>
    </row>
    <row r="299" spans="1:6" ht="12.75" customHeight="1" x14ac:dyDescent="0.2">
      <c r="A299" s="55">
        <v>71</v>
      </c>
      <c r="B299" s="87" t="s">
        <v>634</v>
      </c>
      <c r="C299" s="52" t="s">
        <v>635</v>
      </c>
      <c r="D299" s="53">
        <f t="shared" ref="D299:E299" si="82">D300+D304</f>
        <v>2838</v>
      </c>
      <c r="E299" s="53">
        <f t="shared" si="82"/>
        <v>0</v>
      </c>
      <c r="F299" s="54">
        <f t="shared" si="81"/>
        <v>0</v>
      </c>
    </row>
    <row r="300" spans="1:6" ht="24" x14ac:dyDescent="0.2">
      <c r="A300" s="55">
        <v>711</v>
      </c>
      <c r="B300" s="87" t="s">
        <v>636</v>
      </c>
      <c r="C300" s="52" t="s">
        <v>637</v>
      </c>
      <c r="D300" s="53">
        <f t="shared" ref="D300:E300" si="83">SUM(D301:D303)</f>
        <v>2838</v>
      </c>
      <c r="E300" s="53">
        <f t="shared" si="83"/>
        <v>0</v>
      </c>
      <c r="F300" s="54">
        <f t="shared" si="81"/>
        <v>0</v>
      </c>
    </row>
    <row r="301" spans="1:6" ht="12.75" customHeight="1" x14ac:dyDescent="0.2">
      <c r="A301" s="55">
        <v>7111</v>
      </c>
      <c r="B301" s="87" t="s">
        <v>638</v>
      </c>
      <c r="C301" s="52" t="s">
        <v>639</v>
      </c>
      <c r="D301" s="244">
        <v>2838</v>
      </c>
      <c r="E301" s="244"/>
      <c r="F301" s="54">
        <f t="shared" si="81"/>
        <v>0</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1467217</v>
      </c>
      <c r="E350" s="53">
        <f t="shared" si="95"/>
        <v>480978.54</v>
      </c>
      <c r="F350" s="54">
        <f t="shared" si="81"/>
        <v>32.781690779209896</v>
      </c>
    </row>
    <row r="351" spans="1:6" ht="12.75" customHeight="1" x14ac:dyDescent="0.2">
      <c r="A351" s="55">
        <v>41</v>
      </c>
      <c r="B351" s="87" t="s">
        <v>738</v>
      </c>
      <c r="C351" s="52" t="s">
        <v>739</v>
      </c>
      <c r="D351" s="53">
        <f t="shared" ref="D351:E351" si="96">D352+D356</f>
        <v>50000</v>
      </c>
      <c r="E351" s="53">
        <f t="shared" si="96"/>
        <v>0</v>
      </c>
      <c r="F351" s="54">
        <f t="shared" si="81"/>
        <v>0</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50000</v>
      </c>
      <c r="E356" s="53">
        <f t="shared" si="98"/>
        <v>0</v>
      </c>
      <c r="F356" s="54">
        <f t="shared" si="81"/>
        <v>0</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v>50000</v>
      </c>
      <c r="E362" s="244"/>
      <c r="F362" s="54">
        <f t="shared" si="81"/>
        <v>0</v>
      </c>
    </row>
    <row r="363" spans="1:6" ht="24" x14ac:dyDescent="0.2">
      <c r="A363" s="55">
        <v>42</v>
      </c>
      <c r="B363" s="234" t="s">
        <v>754</v>
      </c>
      <c r="C363" s="52" t="s">
        <v>755</v>
      </c>
      <c r="D363" s="53">
        <f t="shared" ref="D363:E363" si="99">D364+D369+D378+D383+D388+D391</f>
        <v>1417217</v>
      </c>
      <c r="E363" s="53">
        <f t="shared" si="99"/>
        <v>480978.54</v>
      </c>
      <c r="F363" s="54">
        <f t="shared" si="81"/>
        <v>33.938242343974139</v>
      </c>
    </row>
    <row r="364" spans="1:6" ht="12.75" customHeight="1" x14ac:dyDescent="0.2">
      <c r="A364" s="55">
        <v>421</v>
      </c>
      <c r="B364" s="87" t="s">
        <v>756</v>
      </c>
      <c r="C364" s="52" t="s">
        <v>757</v>
      </c>
      <c r="D364" s="53">
        <f t="shared" ref="D364:E364" si="100">SUM(D365:D368)</f>
        <v>1278551</v>
      </c>
      <c r="E364" s="53">
        <f t="shared" si="100"/>
        <v>461991.04</v>
      </c>
      <c r="F364" s="54">
        <f t="shared" si="81"/>
        <v>36.133954765981173</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256680</v>
      </c>
      <c r="E366" s="244"/>
      <c r="F366" s="54">
        <f t="shared" si="81"/>
        <v>0</v>
      </c>
    </row>
    <row r="367" spans="1:6" ht="12.75" customHeight="1" x14ac:dyDescent="0.2">
      <c r="A367" s="55">
        <v>4213</v>
      </c>
      <c r="B367" s="87" t="s">
        <v>666</v>
      </c>
      <c r="C367" s="52" t="s">
        <v>760</v>
      </c>
      <c r="D367" s="244">
        <v>635645</v>
      </c>
      <c r="E367" s="244">
        <v>43125</v>
      </c>
      <c r="F367" s="54">
        <f t="shared" si="81"/>
        <v>6.7844472936938072</v>
      </c>
    </row>
    <row r="368" spans="1:6" ht="12.75" customHeight="1" x14ac:dyDescent="0.2">
      <c r="A368" s="55">
        <v>4214</v>
      </c>
      <c r="B368" s="87" t="s">
        <v>668</v>
      </c>
      <c r="C368" s="52" t="s">
        <v>761</v>
      </c>
      <c r="D368" s="244">
        <v>386226</v>
      </c>
      <c r="E368" s="244">
        <v>418866.04</v>
      </c>
      <c r="F368" s="54">
        <f t="shared" si="81"/>
        <v>108.45102090485881</v>
      </c>
    </row>
    <row r="369" spans="1:6" ht="12.75" customHeight="1" x14ac:dyDescent="0.2">
      <c r="A369" s="55">
        <v>422</v>
      </c>
      <c r="B369" s="87" t="s">
        <v>762</v>
      </c>
      <c r="C369" s="52" t="s">
        <v>763</v>
      </c>
      <c r="D369" s="53">
        <f t="shared" ref="D369:E369" si="101">SUM(D370:D377)</f>
        <v>91666</v>
      </c>
      <c r="E369" s="53">
        <f t="shared" si="101"/>
        <v>18987.5</v>
      </c>
      <c r="F369" s="54">
        <f t="shared" si="81"/>
        <v>20.713787009360068</v>
      </c>
    </row>
    <row r="370" spans="1:6" ht="12.75" customHeight="1" x14ac:dyDescent="0.2">
      <c r="A370" s="55">
        <v>4221</v>
      </c>
      <c r="B370" s="87" t="s">
        <v>672</v>
      </c>
      <c r="C370" s="52" t="s">
        <v>764</v>
      </c>
      <c r="D370" s="244">
        <v>840</v>
      </c>
      <c r="E370" s="244"/>
      <c r="F370" s="54">
        <f t="shared" si="81"/>
        <v>0</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90826</v>
      </c>
      <c r="E376" s="244">
        <v>18987.5</v>
      </c>
      <c r="F376" s="54">
        <f t="shared" si="81"/>
        <v>20.905357496752032</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47000</v>
      </c>
      <c r="E391" s="53">
        <f t="shared" si="105"/>
        <v>0</v>
      </c>
      <c r="F391" s="54">
        <f t="shared" si="81"/>
        <v>0</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v>47000</v>
      </c>
      <c r="E395" s="244"/>
      <c r="F395" s="54">
        <f t="shared" si="81"/>
        <v>0</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1464379</v>
      </c>
      <c r="E408" s="53">
        <f t="shared" si="111"/>
        <v>480978.54</v>
      </c>
      <c r="F408" s="54">
        <f t="shared" si="81"/>
        <v>32.845222445828568</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7301954</v>
      </c>
      <c r="E410" s="244"/>
      <c r="F410" s="54">
        <f t="shared" si="81"/>
        <v>0</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4791848</v>
      </c>
      <c r="E412" s="53">
        <f>E6+E298</f>
        <v>10257236.800000001</v>
      </c>
      <c r="F412" s="54">
        <f t="shared" si="81"/>
        <v>214.05597172531353</v>
      </c>
    </row>
    <row r="413" spans="1:6" ht="12.75" customHeight="1" x14ac:dyDescent="0.2">
      <c r="A413" s="55" t="s">
        <v>606</v>
      </c>
      <c r="B413" s="87" t="s">
        <v>829</v>
      </c>
      <c r="C413" s="52" t="s">
        <v>830</v>
      </c>
      <c r="D413" s="53">
        <f t="shared" ref="D413:E413" si="112">D289+D350</f>
        <v>5027032</v>
      </c>
      <c r="E413" s="53">
        <f t="shared" si="112"/>
        <v>4402200.18</v>
      </c>
      <c r="F413" s="54">
        <f t="shared" si="81"/>
        <v>87.570562112992306</v>
      </c>
    </row>
    <row r="414" spans="1:6" ht="12.75" customHeight="1" x14ac:dyDescent="0.2">
      <c r="A414" s="55" t="s">
        <v>606</v>
      </c>
      <c r="B414" s="87" t="s">
        <v>831</v>
      </c>
      <c r="C414" s="52" t="s">
        <v>832</v>
      </c>
      <c r="D414" s="53">
        <f t="shared" ref="D414:E414" si="113">IF(D412&gt;=D413,D412-D413,0)</f>
        <v>0</v>
      </c>
      <c r="E414" s="53">
        <f t="shared" si="113"/>
        <v>5855036.620000001</v>
      </c>
      <c r="F414" s="54" t="str">
        <f t="shared" si="81"/>
        <v>-</v>
      </c>
    </row>
    <row r="415" spans="1:6" ht="12.75" customHeight="1" x14ac:dyDescent="0.2">
      <c r="A415" s="55" t="s">
        <v>606</v>
      </c>
      <c r="B415" s="87" t="s">
        <v>833</v>
      </c>
      <c r="C415" s="52" t="s">
        <v>834</v>
      </c>
      <c r="D415" s="53">
        <f t="shared" ref="D415:E415" si="114">IF(D413&gt;=D412,D413-D412,0)</f>
        <v>235184</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0</v>
      </c>
      <c r="E416" s="53">
        <f t="shared" si="115"/>
        <v>775759.96</v>
      </c>
      <c r="F416" s="54" t="str">
        <f t="shared" si="81"/>
        <v>-</v>
      </c>
    </row>
    <row r="417" spans="1:6" ht="12.75" customHeight="1" x14ac:dyDescent="0.2">
      <c r="A417" s="62" t="s">
        <v>835</v>
      </c>
      <c r="B417" s="87" t="s">
        <v>838</v>
      </c>
      <c r="C417" s="63" t="s">
        <v>839</v>
      </c>
      <c r="D417" s="53">
        <f t="shared" ref="D417:E417" si="116">IF(D293-D292+D410-D409&gt;=0,D293-D292+D410-D409,0)</f>
        <v>2389129</v>
      </c>
      <c r="E417" s="53">
        <f t="shared" si="116"/>
        <v>0</v>
      </c>
      <c r="F417" s="54">
        <f t="shared" si="81"/>
        <v>0</v>
      </c>
    </row>
    <row r="418" spans="1:6" ht="12.75" customHeight="1" x14ac:dyDescent="0.2">
      <c r="A418" s="57" t="s">
        <v>840</v>
      </c>
      <c r="B418" s="235" t="s">
        <v>841</v>
      </c>
      <c r="C418" s="58" t="s">
        <v>842</v>
      </c>
      <c r="D418" s="64">
        <f t="shared" ref="D418:E418" si="117">D294+D411</f>
        <v>289167</v>
      </c>
      <c r="E418" s="64">
        <f t="shared" si="117"/>
        <v>344436.61</v>
      </c>
      <c r="F418" s="59">
        <f t="shared" si="81"/>
        <v>119.11338776554723</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20568</v>
      </c>
      <c r="E420" s="53">
        <f t="shared" si="118"/>
        <v>32300</v>
      </c>
      <c r="F420" s="54">
        <f t="shared" ref="F420:F647" si="119">IF(D420&lt;&gt;0,IF(E420/D420&gt;=100,"&gt;&gt;100",E420/D420*100),"-")</f>
        <v>157.04006223259432</v>
      </c>
    </row>
    <row r="421" spans="1:6" ht="24" x14ac:dyDescent="0.2">
      <c r="A421" s="55">
        <v>81</v>
      </c>
      <c r="B421" s="234" t="s">
        <v>846</v>
      </c>
      <c r="C421" s="52" t="s">
        <v>847</v>
      </c>
      <c r="D421" s="53">
        <f t="shared" ref="D421:E421" si="120">D422+D427+D430+D434+D435+D442+D447+D455</f>
        <v>20568</v>
      </c>
      <c r="E421" s="53">
        <f t="shared" si="120"/>
        <v>32300</v>
      </c>
      <c r="F421" s="54">
        <f t="shared" si="119"/>
        <v>157.04006223259432</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20568</v>
      </c>
      <c r="E427" s="53">
        <f t="shared" si="122"/>
        <v>32300</v>
      </c>
      <c r="F427" s="54">
        <f t="shared" si="119"/>
        <v>157.04006223259432</v>
      </c>
    </row>
    <row r="428" spans="1:6" ht="24" x14ac:dyDescent="0.2">
      <c r="A428" s="55">
        <v>8121</v>
      </c>
      <c r="B428" s="234" t="s">
        <v>860</v>
      </c>
      <c r="C428" s="52" t="s">
        <v>861</v>
      </c>
      <c r="D428" s="244">
        <v>20568</v>
      </c>
      <c r="E428" s="244">
        <v>32300</v>
      </c>
      <c r="F428" s="54">
        <f t="shared" si="119"/>
        <v>157.04006223259432</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3856752.54</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3856752.54</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3600000</v>
      </c>
      <c r="F599" s="54" t="str">
        <f t="shared" si="119"/>
        <v>-</v>
      </c>
    </row>
    <row r="600" spans="1:6" ht="12.75" customHeight="1" x14ac:dyDescent="0.2">
      <c r="A600" s="55">
        <v>5422</v>
      </c>
      <c r="B600" s="87" t="s">
        <v>1195</v>
      </c>
      <c r="C600" s="52" t="s">
        <v>1196</v>
      </c>
      <c r="D600" s="244"/>
      <c r="E600" s="244">
        <v>3600000</v>
      </c>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256752.54</v>
      </c>
      <c r="F617" s="54" t="str">
        <f t="shared" si="119"/>
        <v>-</v>
      </c>
    </row>
    <row r="618" spans="1:6" ht="12.75" customHeight="1" x14ac:dyDescent="0.2">
      <c r="A618" s="55">
        <v>5471</v>
      </c>
      <c r="B618" s="87" t="s">
        <v>1231</v>
      </c>
      <c r="C618" s="52" t="s">
        <v>1232</v>
      </c>
      <c r="D618" s="244"/>
      <c r="E618" s="244">
        <v>256752.54</v>
      </c>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20568</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3824452.54</v>
      </c>
      <c r="F636" s="54" t="str">
        <f t="shared" si="119"/>
        <v>-</v>
      </c>
    </row>
    <row r="637" spans="1:6" ht="12.75" customHeight="1" x14ac:dyDescent="0.2">
      <c r="A637" s="55">
        <v>92213</v>
      </c>
      <c r="B637" s="87" t="s">
        <v>1269</v>
      </c>
      <c r="C637" s="52" t="s">
        <v>1270</v>
      </c>
      <c r="D637" s="244">
        <v>3507000</v>
      </c>
      <c r="E637" s="244">
        <v>1359</v>
      </c>
      <c r="F637" s="54">
        <f t="shared" si="119"/>
        <v>3.8751069289991447E-2</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4812416</v>
      </c>
      <c r="E639" s="53">
        <f t="shared" si="180"/>
        <v>10289536.800000001</v>
      </c>
      <c r="F639" s="54">
        <f t="shared" si="119"/>
        <v>213.81228887943186</v>
      </c>
    </row>
    <row r="640" spans="1:6" ht="12.75" customHeight="1" x14ac:dyDescent="0.2">
      <c r="A640" s="55" t="s">
        <v>606</v>
      </c>
      <c r="B640" s="87" t="s">
        <v>1275</v>
      </c>
      <c r="C640" s="52" t="s">
        <v>1276</v>
      </c>
      <c r="D640" s="53">
        <f t="shared" ref="D640:E640" si="181">D413+D528</f>
        <v>5027032</v>
      </c>
      <c r="E640" s="53">
        <f t="shared" si="181"/>
        <v>8258952.7199999997</v>
      </c>
      <c r="F640" s="54">
        <f t="shared" si="119"/>
        <v>164.29083244347757</v>
      </c>
    </row>
    <row r="641" spans="1:6" ht="12.75" customHeight="1" x14ac:dyDescent="0.2">
      <c r="A641" s="55" t="s">
        <v>606</v>
      </c>
      <c r="B641" s="87" t="s">
        <v>1277</v>
      </c>
      <c r="C641" s="52" t="s">
        <v>1278</v>
      </c>
      <c r="D641" s="53">
        <f t="shared" ref="D641:E641" si="182">IF(D639&gt;=D640,D639-D640,0)</f>
        <v>0</v>
      </c>
      <c r="E641" s="53">
        <f t="shared" si="182"/>
        <v>2030584.080000001</v>
      </c>
      <c r="F641" s="54" t="str">
        <f t="shared" si="119"/>
        <v>-</v>
      </c>
    </row>
    <row r="642" spans="1:6" ht="12.75" customHeight="1" x14ac:dyDescent="0.2">
      <c r="A642" s="55" t="s">
        <v>606</v>
      </c>
      <c r="B642" s="87" t="s">
        <v>1279</v>
      </c>
      <c r="C642" s="52" t="s">
        <v>1280</v>
      </c>
      <c r="D642" s="53">
        <f t="shared" ref="D642:E642" si="183">IF(D640&gt;=D639,D640-D639,0)</f>
        <v>214616</v>
      </c>
      <c r="E642" s="53">
        <f t="shared" si="183"/>
        <v>0</v>
      </c>
      <c r="F642" s="54">
        <f t="shared" si="119"/>
        <v>0</v>
      </c>
    </row>
    <row r="643" spans="1:6" ht="24" x14ac:dyDescent="0.2">
      <c r="A643" s="62" t="s">
        <v>1281</v>
      </c>
      <c r="B643" s="87" t="s">
        <v>1282</v>
      </c>
      <c r="C643" s="63" t="s">
        <v>1281</v>
      </c>
      <c r="D643" s="53">
        <f t="shared" ref="D643:E643" si="184">IF(D416-D417+D637-D638&gt;=0,D416-D417+D637-D638,0)</f>
        <v>1117871</v>
      </c>
      <c r="E643" s="53">
        <f t="shared" si="184"/>
        <v>777118.96</v>
      </c>
      <c r="F643" s="54">
        <f t="shared" si="119"/>
        <v>69.517767255792478</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903255</v>
      </c>
      <c r="E645" s="53">
        <f t="shared" si="186"/>
        <v>2807703.040000001</v>
      </c>
      <c r="F645" s="54">
        <f t="shared" si="119"/>
        <v>310.84278968840482</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1596486</v>
      </c>
      <c r="E649" s="244">
        <v>1310925.55</v>
      </c>
      <c r="F649" s="54">
        <f t="shared" ref="F649:F724" si="188">IF(D649&lt;&gt;0,IF(E649/D649&gt;=100,"&gt;&gt;100",E649/D649*100),"-")</f>
        <v>82.113187964066086</v>
      </c>
    </row>
    <row r="650" spans="1:6" ht="12.75" customHeight="1" x14ac:dyDescent="0.2">
      <c r="A650" s="55" t="s">
        <v>1294</v>
      </c>
      <c r="B650" s="87" t="s">
        <v>1295</v>
      </c>
      <c r="C650" s="52" t="s">
        <v>1294</v>
      </c>
      <c r="D650" s="244">
        <v>5796433</v>
      </c>
      <c r="E650" s="244">
        <v>10814681.65</v>
      </c>
      <c r="F650" s="54">
        <f t="shared" si="188"/>
        <v>186.57477193301469</v>
      </c>
    </row>
    <row r="651" spans="1:6" ht="12.75" customHeight="1" x14ac:dyDescent="0.2">
      <c r="A651" s="55" t="s">
        <v>1296</v>
      </c>
      <c r="B651" s="87" t="s">
        <v>1297</v>
      </c>
      <c r="C651" s="52" t="s">
        <v>1296</v>
      </c>
      <c r="D651" s="244">
        <v>6272830</v>
      </c>
      <c r="E651" s="244">
        <v>9143100.6199999992</v>
      </c>
      <c r="F651" s="54">
        <f t="shared" si="188"/>
        <v>145.75718806344184</v>
      </c>
    </row>
    <row r="652" spans="1:6" ht="24" x14ac:dyDescent="0.2">
      <c r="A652" s="55">
        <v>11</v>
      </c>
      <c r="B652" s="87" t="s">
        <v>1298</v>
      </c>
      <c r="C652" s="52" t="s">
        <v>1299</v>
      </c>
      <c r="D652" s="53">
        <f t="shared" ref="D652:E652" si="189">+D649+D650-D651</f>
        <v>1120089</v>
      </c>
      <c r="E652" s="53">
        <f t="shared" si="189"/>
        <v>2982506.5800000019</v>
      </c>
      <c r="F652" s="54">
        <f t="shared" si="188"/>
        <v>266.27407107828054</v>
      </c>
    </row>
    <row r="653" spans="1:6" ht="24" x14ac:dyDescent="0.2">
      <c r="A653" s="55" t="s">
        <v>606</v>
      </c>
      <c r="B653" s="87" t="s">
        <v>1300</v>
      </c>
      <c r="C653" s="52" t="s">
        <v>1301</v>
      </c>
      <c r="D653" s="266">
        <v>12</v>
      </c>
      <c r="E653" s="266">
        <v>4</v>
      </c>
      <c r="F653" s="54">
        <f t="shared" si="188"/>
        <v>33.333333333333329</v>
      </c>
    </row>
    <row r="654" spans="1:6" ht="24" x14ac:dyDescent="0.2">
      <c r="A654" s="55" t="s">
        <v>606</v>
      </c>
      <c r="B654" s="87" t="s">
        <v>1302</v>
      </c>
      <c r="C654" s="52" t="s">
        <v>1303</v>
      </c>
      <c r="D654" s="266"/>
      <c r="E654" s="266"/>
      <c r="F654" s="54" t="str">
        <f t="shared" si="188"/>
        <v>-</v>
      </c>
    </row>
    <row r="655" spans="1:6" ht="12.75" customHeight="1" x14ac:dyDescent="0.2">
      <c r="A655" s="55" t="s">
        <v>606</v>
      </c>
      <c r="B655" s="87" t="s">
        <v>1304</v>
      </c>
      <c r="C655" s="52" t="s">
        <v>1305</v>
      </c>
      <c r="D655" s="266">
        <v>12</v>
      </c>
      <c r="E655" s="266">
        <v>4</v>
      </c>
      <c r="F655" s="54">
        <f t="shared" si="188"/>
        <v>33.333333333333329</v>
      </c>
    </row>
    <row r="656" spans="1:6" ht="12.75" customHeight="1" x14ac:dyDescent="0.2">
      <c r="A656" s="55" t="s">
        <v>606</v>
      </c>
      <c r="B656" s="87" t="s">
        <v>1306</v>
      </c>
      <c r="C656" s="52" t="s">
        <v>1307</v>
      </c>
      <c r="D656" s="266"/>
      <c r="E656" s="266"/>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v>2408127</v>
      </c>
      <c r="E661" s="244">
        <v>2482329.21</v>
      </c>
      <c r="F661" s="54">
        <f t="shared" si="188"/>
        <v>103.08132461452406</v>
      </c>
    </row>
    <row r="662" spans="1:6" ht="12.75" customHeight="1" x14ac:dyDescent="0.2">
      <c r="A662" s="55">
        <v>63312</v>
      </c>
      <c r="B662" s="87" t="s">
        <v>1319</v>
      </c>
      <c r="C662" s="52" t="s">
        <v>1320</v>
      </c>
      <c r="D662" s="244">
        <v>35363</v>
      </c>
      <c r="E662" s="244">
        <v>3750</v>
      </c>
      <c r="F662" s="54">
        <f t="shared" si="188"/>
        <v>10.604303933489806</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v>400000</v>
      </c>
      <c r="E665" s="244">
        <v>150000</v>
      </c>
      <c r="F665" s="54">
        <f t="shared" si="188"/>
        <v>37.5</v>
      </c>
    </row>
    <row r="666" spans="1:6" ht="12.75" customHeight="1" x14ac:dyDescent="0.2">
      <c r="A666" s="55">
        <v>63322</v>
      </c>
      <c r="B666" s="87" t="s">
        <v>1327</v>
      </c>
      <c r="C666" s="52" t="s">
        <v>1328</v>
      </c>
      <c r="D666" s="244">
        <v>100000</v>
      </c>
      <c r="E666" s="244"/>
      <c r="F666" s="54">
        <f t="shared" si="188"/>
        <v>0</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99769</v>
      </c>
      <c r="E669" s="244"/>
      <c r="F669" s="54">
        <f t="shared" si="188"/>
        <v>0</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v>146850</v>
      </c>
      <c r="E674" s="244"/>
      <c r="F674" s="54">
        <f t="shared" si="188"/>
        <v>0</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v>153467</v>
      </c>
      <c r="E694" s="244">
        <v>505713.57</v>
      </c>
      <c r="F694" s="54">
        <f t="shared" si="188"/>
        <v>329.52593717216081</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v>4036363.17</v>
      </c>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3296</v>
      </c>
      <c r="E718" s="244">
        <v>3417.18</v>
      </c>
      <c r="F718" s="54">
        <f t="shared" si="188"/>
        <v>103.6765776699029</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13782</v>
      </c>
      <c r="E722" s="244">
        <v>13782.03</v>
      </c>
      <c r="F722" s="54">
        <f t="shared" si="188"/>
        <v>100.00021767522855</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4255</v>
      </c>
      <c r="E725" s="244">
        <v>14557.89</v>
      </c>
      <c r="F725" s="54">
        <f t="shared" ref="F725:F979" si="190">IF(D725&lt;&gt;0,IF(E725/D725&gt;=100,"&gt;&gt;100",E725/D725*100),"-")</f>
        <v>342.1360752056404</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v>37696</v>
      </c>
      <c r="E742" s="244">
        <v>3590.14</v>
      </c>
      <c r="F742" s="54">
        <f t="shared" si="190"/>
        <v>9.5239282682512734</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v>22930</v>
      </c>
      <c r="E764" s="244">
        <v>21891.77</v>
      </c>
      <c r="F764" s="54">
        <f t="shared" si="190"/>
        <v>95.472176188399487</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v>25069</v>
      </c>
      <c r="E773" s="244"/>
      <c r="F773" s="54">
        <f t="shared" si="190"/>
        <v>0</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60000</v>
      </c>
      <c r="E819" s="244">
        <v>58800</v>
      </c>
      <c r="F819" s="54">
        <f t="shared" si="190"/>
        <v>98</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v>45000</v>
      </c>
      <c r="E821" s="244">
        <v>33000</v>
      </c>
      <c r="F821" s="54">
        <f t="shared" si="190"/>
        <v>73.333333333333329</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v>37909</v>
      </c>
      <c r="E823" s="244">
        <v>37704</v>
      </c>
      <c r="F823" s="54">
        <f t="shared" si="190"/>
        <v>99.459231317101484</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v>23128</v>
      </c>
      <c r="E828" s="244">
        <v>26867.58</v>
      </c>
      <c r="F828" s="54">
        <f t="shared" si="190"/>
        <v>116.16905914908338</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v>3600000</v>
      </c>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v>256752.54</v>
      </c>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2534</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2787</v>
      </c>
      <c r="E3" s="286"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2" workbookViewId="0">
      <selection activeCell="B105" sqref="B105"/>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2858</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7">
        <v>4390559.13</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3183343.9600000004</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8"/>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2702365.4200000004</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8">
        <v>438130.54</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8">
        <v>1953076.6</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8">
        <v>5230.87</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8"/>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8">
        <v>156371.57999999999</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8">
        <v>5855.83</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8">
        <v>143700</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8">
        <v>480978.54</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8"/>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8"/>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8"/>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7390739.5499999998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2810086.28</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8">
        <v>434591.2</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8">
        <v>2042030.66</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8">
        <v>5498.55</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8"/>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8">
        <v>186210.04</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8">
        <v>5855.83</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8">
        <v>135900</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8">
        <v>723900.73</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3856752.54</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8"/>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8">
        <v>3856752.54</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8"/>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183163.54000000004</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38500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8"/>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7800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8"/>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8"/>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7800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8">
        <v>7800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30700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8">
        <v>30700</v>
      </c>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8"/>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8"/>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144663.54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8">
        <v>138128.73000000001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8">
        <v>6534.81</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7</v>
      </c>
      <c r="G3" s="126">
        <f>IF(RefStr!C12&lt;&gt;"",INT(VALUE(MID(RefStr!C12,1,4))),0)</f>
        <v>2022</v>
      </c>
      <c r="H3" s="130">
        <f>IF(RefStr!C12&lt;&gt;"",INT(VALUE(MID(RefStr!C12,6,2))),0)</f>
        <v>9</v>
      </c>
      <c r="I3" s="131" t="str">
        <f>RefStr!C10</f>
        <v>22</v>
      </c>
      <c r="J3" s="132" t="str">
        <f>RefStr!H7</f>
        <v>DA</v>
      </c>
      <c r="K3" s="130" t="str">
        <f>RefStr!H9</f>
        <v>NE</v>
      </c>
      <c r="L3" s="130" t="str">
        <f>RefStr!H10</f>
        <v>NE</v>
      </c>
      <c r="M3" s="130" t="str">
        <f>RefStr!H8</f>
        <v>NE</v>
      </c>
      <c r="N3" s="130" t="str">
        <f>RefStr!H11</f>
        <v>DA</v>
      </c>
      <c r="O3" s="133">
        <f>RefStr!C6</f>
        <v>36887</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SUM(E20:E274)</f>
        <v>0</v>
      </c>
      <c r="F19" s="73">
        <f>SUM(F20:F274)</f>
        <v>7</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Provjera</v>
      </c>
      <c r="C227" s="121" t="s">
        <v>3230</v>
      </c>
      <c r="D227" s="125"/>
      <c r="E227" s="73">
        <f t="shared" si="20"/>
        <v>0</v>
      </c>
      <c r="F227" s="73">
        <f t="shared" si="21"/>
        <v>1</v>
      </c>
      <c r="G227" s="73"/>
      <c r="H227" s="73"/>
      <c r="I227" s="73"/>
      <c r="J227" s="73"/>
      <c r="K227" s="73"/>
      <c r="L227" s="73">
        <f>IF(AND('PR-RAS'!D428&gt;0,SUM('PR-RAS'!D846:D846)=0),1,0)</f>
        <v>1</v>
      </c>
      <c r="M227" s="73">
        <f>IF(AND('PR-RAS'!E428&gt;0,SUM('PR-RAS'!E846:E846)=0),1,0)</f>
        <v>1</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3297</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3299</v>
      </c>
      <c r="B1" s="380"/>
      <c r="C1" s="380"/>
    </row>
    <row r="2" spans="1:17" ht="33" customHeight="1" x14ac:dyDescent="0.2">
      <c r="A2" s="381" t="s">
        <v>3300</v>
      </c>
      <c r="B2" s="382"/>
      <c r="C2" s="379"/>
      <c r="D2" s="4"/>
      <c r="E2" s="4"/>
      <c r="F2" s="4"/>
      <c r="G2" s="4"/>
      <c r="H2" s="4"/>
      <c r="I2" s="4"/>
      <c r="J2" s="4"/>
      <c r="K2" s="4"/>
      <c r="L2" s="4"/>
      <c r="M2" s="4"/>
      <c r="N2" s="4"/>
      <c r="O2" s="4"/>
      <c r="P2" s="4"/>
      <c r="Q2" s="4"/>
    </row>
    <row r="3" spans="1:17" ht="18.75" customHeight="1" x14ac:dyDescent="0.2">
      <c r="A3" s="42" t="s">
        <v>3301</v>
      </c>
      <c r="B3" s="383" t="s">
        <v>3302</v>
      </c>
      <c r="C3" s="379"/>
      <c r="D3" s="4"/>
      <c r="E3" s="4"/>
      <c r="F3" s="4"/>
      <c r="G3" s="4"/>
      <c r="H3" s="4"/>
      <c r="I3" s="4"/>
      <c r="J3" s="4"/>
      <c r="K3" s="4"/>
      <c r="L3" s="4"/>
      <c r="M3" s="4"/>
      <c r="N3" s="4"/>
      <c r="O3" s="4"/>
      <c r="P3" s="4"/>
      <c r="Q3" s="4"/>
    </row>
    <row r="4" spans="1:17" ht="37.5" hidden="1" customHeight="1" x14ac:dyDescent="0.2">
      <c r="A4" s="43" t="s">
        <v>3303</v>
      </c>
      <c r="B4" s="378" t="s">
        <v>3304</v>
      </c>
      <c r="C4" s="379"/>
      <c r="D4" s="4"/>
      <c r="E4" s="4"/>
      <c r="F4" s="4"/>
      <c r="G4" s="4"/>
      <c r="H4" s="4"/>
      <c r="I4" s="4"/>
      <c r="J4" s="4"/>
      <c r="K4" s="4"/>
      <c r="L4" s="4"/>
      <c r="M4" s="4"/>
      <c r="N4" s="4"/>
      <c r="O4" s="4"/>
      <c r="P4" s="4"/>
      <c r="Q4" s="4"/>
    </row>
    <row r="5" spans="1:17" ht="48" hidden="1" customHeight="1" x14ac:dyDescent="0.2">
      <c r="A5" s="43" t="s">
        <v>3303</v>
      </c>
      <c r="B5" s="378" t="s">
        <v>3305</v>
      </c>
      <c r="C5" s="379"/>
      <c r="D5" s="4"/>
      <c r="E5" s="4"/>
      <c r="F5" s="4"/>
      <c r="G5" s="4"/>
      <c r="H5" s="4"/>
      <c r="I5" s="4"/>
      <c r="J5" s="4"/>
      <c r="K5" s="4"/>
      <c r="L5" s="4"/>
      <c r="M5" s="4"/>
      <c r="N5" s="4"/>
      <c r="O5" s="4"/>
      <c r="P5" s="4"/>
      <c r="Q5" s="4"/>
    </row>
    <row r="6" spans="1:17" ht="59.25" hidden="1" customHeight="1" x14ac:dyDescent="0.2">
      <c r="A6" s="43" t="s">
        <v>3303</v>
      </c>
      <c r="B6" s="378" t="s">
        <v>3306</v>
      </c>
      <c r="C6" s="379"/>
      <c r="D6" s="4"/>
      <c r="E6" s="4"/>
      <c r="F6" s="4"/>
      <c r="G6" s="4"/>
      <c r="H6" s="4"/>
      <c r="I6" s="4"/>
      <c r="J6" s="4"/>
      <c r="K6" s="4"/>
      <c r="L6" s="4"/>
      <c r="M6" s="4"/>
      <c r="N6" s="4"/>
      <c r="O6" s="4"/>
      <c r="P6" s="4"/>
      <c r="Q6" s="4"/>
    </row>
    <row r="7" spans="1:17" ht="48" hidden="1" customHeight="1" x14ac:dyDescent="0.2">
      <c r="A7" s="43" t="s">
        <v>3307</v>
      </c>
      <c r="B7" s="378" t="s">
        <v>3308</v>
      </c>
      <c r="C7" s="379"/>
      <c r="D7" s="4"/>
      <c r="E7" s="4"/>
      <c r="F7" s="4"/>
      <c r="G7" s="4"/>
      <c r="H7" s="4"/>
      <c r="I7" s="4"/>
      <c r="J7" s="4"/>
      <c r="K7" s="4"/>
      <c r="L7" s="4"/>
      <c r="M7" s="4"/>
      <c r="N7" s="4"/>
      <c r="O7" s="4"/>
      <c r="P7" s="4"/>
      <c r="Q7" s="4"/>
    </row>
    <row r="8" spans="1:17" ht="41.25" hidden="1" customHeight="1" x14ac:dyDescent="0.2">
      <c r="A8" s="43" t="s">
        <v>3309</v>
      </c>
      <c r="B8" s="378" t="s">
        <v>3310</v>
      </c>
      <c r="C8" s="379"/>
      <c r="D8" s="4"/>
      <c r="E8" s="4"/>
      <c r="F8" s="4"/>
      <c r="G8" s="4"/>
      <c r="H8" s="4"/>
      <c r="I8" s="4"/>
      <c r="J8" s="4"/>
      <c r="K8" s="4"/>
      <c r="L8" s="4"/>
      <c r="M8" s="4"/>
      <c r="N8" s="4"/>
      <c r="O8" s="4"/>
      <c r="P8" s="4"/>
      <c r="Q8" s="4"/>
    </row>
    <row r="9" spans="1:17" ht="59.25" hidden="1" customHeight="1" x14ac:dyDescent="0.2">
      <c r="A9" s="43" t="s">
        <v>3311</v>
      </c>
      <c r="B9" s="378" t="s">
        <v>3312</v>
      </c>
      <c r="C9" s="379"/>
      <c r="D9" s="4"/>
      <c r="E9" s="4"/>
      <c r="F9" s="4"/>
      <c r="G9" s="4"/>
      <c r="H9" s="4"/>
      <c r="I9" s="4"/>
      <c r="J9" s="4"/>
      <c r="K9" s="4"/>
      <c r="L9" s="4"/>
      <c r="M9" s="4"/>
      <c r="N9" s="4"/>
      <c r="O9" s="4"/>
      <c r="P9" s="4"/>
      <c r="Q9" s="4"/>
    </row>
    <row r="10" spans="1:17" ht="61.5" hidden="1" customHeight="1" x14ac:dyDescent="0.2">
      <c r="A10" s="43" t="s">
        <v>3311</v>
      </c>
      <c r="B10" s="378" t="s">
        <v>3313</v>
      </c>
      <c r="C10" s="379"/>
      <c r="D10" s="4"/>
      <c r="E10" s="4"/>
      <c r="F10" s="4"/>
      <c r="G10" s="4"/>
      <c r="H10" s="4"/>
      <c r="I10" s="4"/>
      <c r="J10" s="4"/>
      <c r="K10" s="4"/>
      <c r="L10" s="4"/>
      <c r="M10" s="4"/>
      <c r="N10" s="4"/>
      <c r="O10" s="4"/>
      <c r="P10" s="4"/>
      <c r="Q10" s="4"/>
    </row>
    <row r="11" spans="1:17" ht="43.5" hidden="1" customHeight="1" x14ac:dyDescent="0.2">
      <c r="A11" s="43" t="s">
        <v>3311</v>
      </c>
      <c r="B11" s="378" t="s">
        <v>3314</v>
      </c>
      <c r="C11" s="379"/>
      <c r="D11" s="4"/>
      <c r="E11" s="4"/>
      <c r="F11" s="4"/>
      <c r="G11" s="4"/>
      <c r="H11" s="4"/>
      <c r="I11" s="4"/>
      <c r="J11" s="4"/>
      <c r="K11" s="4"/>
      <c r="L11" s="4"/>
      <c r="M11" s="4"/>
      <c r="N11" s="4"/>
      <c r="O11" s="4"/>
      <c r="P11" s="4"/>
      <c r="Q11" s="4"/>
    </row>
    <row r="12" spans="1:17" ht="27.75" hidden="1" customHeight="1" x14ac:dyDescent="0.2">
      <c r="A12" s="43" t="s">
        <v>3315</v>
      </c>
      <c r="B12" s="378" t="s">
        <v>3316</v>
      </c>
      <c r="C12" s="379"/>
      <c r="D12" s="4"/>
      <c r="E12" s="4"/>
      <c r="F12" s="4"/>
      <c r="G12" s="4"/>
      <c r="H12" s="4"/>
      <c r="I12" s="4"/>
      <c r="J12" s="4"/>
      <c r="K12" s="4"/>
      <c r="L12" s="4"/>
      <c r="M12" s="4"/>
      <c r="N12" s="4"/>
      <c r="O12" s="4"/>
      <c r="P12" s="4"/>
      <c r="Q12" s="4"/>
    </row>
    <row r="13" spans="1:17" ht="27.75" hidden="1" customHeight="1" x14ac:dyDescent="0.2">
      <c r="A13" s="43" t="s">
        <v>3317</v>
      </c>
      <c r="B13" s="378" t="s">
        <v>3318</v>
      </c>
      <c r="C13" s="379"/>
      <c r="D13" s="4"/>
      <c r="E13" s="4"/>
      <c r="F13" s="4"/>
      <c r="G13" s="4"/>
      <c r="H13" s="4"/>
      <c r="I13" s="4"/>
      <c r="J13" s="4"/>
      <c r="K13" s="4"/>
      <c r="L13" s="4"/>
      <c r="M13" s="4"/>
      <c r="N13" s="4"/>
      <c r="O13" s="4"/>
      <c r="P13" s="4"/>
      <c r="Q13" s="4"/>
    </row>
    <row r="14" spans="1:17" ht="45.75" hidden="1" customHeight="1" x14ac:dyDescent="0.2">
      <c r="A14" s="43" t="s">
        <v>3319</v>
      </c>
      <c r="B14" s="378" t="s">
        <v>3320</v>
      </c>
      <c r="C14" s="379"/>
      <c r="D14" s="4"/>
      <c r="E14" s="4"/>
      <c r="F14" s="4"/>
      <c r="G14" s="4"/>
      <c r="H14" s="4"/>
      <c r="I14" s="4"/>
      <c r="J14" s="4"/>
      <c r="K14" s="4"/>
      <c r="L14" s="4"/>
      <c r="M14" s="4"/>
      <c r="N14" s="4"/>
      <c r="O14" s="4"/>
      <c r="P14" s="4"/>
      <c r="Q14" s="4"/>
    </row>
    <row r="15" spans="1:17" ht="45.75" hidden="1" customHeight="1" x14ac:dyDescent="0.2">
      <c r="A15" s="43" t="s">
        <v>3321</v>
      </c>
      <c r="B15" s="378" t="s">
        <v>3322</v>
      </c>
      <c r="C15" s="379"/>
      <c r="D15" s="4"/>
      <c r="E15" s="4"/>
      <c r="F15" s="4"/>
      <c r="G15" s="4"/>
      <c r="H15" s="4"/>
      <c r="I15" s="4"/>
      <c r="J15" s="4"/>
      <c r="K15" s="4"/>
      <c r="L15" s="4"/>
      <c r="M15" s="4"/>
      <c r="N15" s="4"/>
      <c r="O15" s="4"/>
      <c r="P15" s="4"/>
      <c r="Q15" s="4"/>
    </row>
    <row r="16" spans="1:17" ht="51" hidden="1" customHeight="1" x14ac:dyDescent="0.2">
      <c r="A16" s="43" t="s">
        <v>3323</v>
      </c>
      <c r="B16" s="378" t="s">
        <v>3324</v>
      </c>
      <c r="C16" s="379"/>
      <c r="D16" s="4"/>
      <c r="E16" s="4"/>
      <c r="F16" s="4"/>
      <c r="G16" s="4"/>
      <c r="H16" s="4"/>
      <c r="I16" s="4"/>
      <c r="J16" s="4"/>
      <c r="K16" s="4"/>
      <c r="L16" s="4"/>
      <c r="M16" s="4"/>
      <c r="N16" s="4"/>
      <c r="O16" s="4"/>
      <c r="P16" s="4"/>
      <c r="Q16" s="4"/>
    </row>
    <row r="17" spans="1:17" ht="27.75" hidden="1" customHeight="1" x14ac:dyDescent="0.2">
      <c r="A17" s="43" t="s">
        <v>3325</v>
      </c>
      <c r="B17" s="378" t="s">
        <v>3326</v>
      </c>
      <c r="C17" s="379"/>
      <c r="D17" s="4"/>
      <c r="E17" s="4"/>
      <c r="F17" s="4"/>
      <c r="G17" s="4"/>
      <c r="H17" s="4"/>
      <c r="I17" s="4"/>
      <c r="J17" s="4"/>
      <c r="K17" s="4"/>
      <c r="L17" s="4"/>
      <c r="M17" s="4"/>
      <c r="N17" s="4"/>
      <c r="O17" s="4"/>
      <c r="P17" s="4"/>
      <c r="Q17" s="4"/>
    </row>
    <row r="18" spans="1:17" ht="27.75" hidden="1" customHeight="1" x14ac:dyDescent="0.2">
      <c r="A18" s="43" t="s">
        <v>3327</v>
      </c>
      <c r="B18" s="378" t="s">
        <v>3328</v>
      </c>
      <c r="C18" s="379"/>
      <c r="D18" s="4"/>
      <c r="E18" s="4"/>
      <c r="F18" s="4"/>
      <c r="G18" s="4"/>
      <c r="H18" s="4"/>
      <c r="I18" s="4"/>
      <c r="J18" s="4"/>
      <c r="K18" s="4"/>
      <c r="L18" s="4"/>
      <c r="M18" s="4"/>
      <c r="N18" s="4"/>
      <c r="O18" s="4"/>
      <c r="P18" s="4"/>
      <c r="Q18" s="4"/>
    </row>
    <row r="19" spans="1:17" ht="45" hidden="1" customHeight="1" x14ac:dyDescent="0.2">
      <c r="A19" s="43" t="s">
        <v>3327</v>
      </c>
      <c r="B19" s="378" t="s">
        <v>3329</v>
      </c>
      <c r="C19" s="379"/>
      <c r="D19" s="4"/>
      <c r="E19" s="4"/>
      <c r="F19" s="4"/>
      <c r="G19" s="4"/>
      <c r="H19" s="4"/>
      <c r="I19" s="4"/>
      <c r="J19" s="4"/>
      <c r="K19" s="4"/>
      <c r="L19" s="4"/>
      <c r="M19" s="4"/>
      <c r="N19" s="4"/>
      <c r="O19" s="4"/>
      <c r="P19" s="4"/>
      <c r="Q19" s="4"/>
    </row>
    <row r="20" spans="1:17" ht="45" hidden="1" customHeight="1" x14ac:dyDescent="0.2">
      <c r="A20" s="43" t="s">
        <v>3330</v>
      </c>
      <c r="B20" s="378" t="s">
        <v>3331</v>
      </c>
      <c r="C20" s="379"/>
      <c r="D20" s="4"/>
      <c r="E20" s="4"/>
      <c r="F20" s="4"/>
      <c r="G20" s="4"/>
      <c r="H20" s="4"/>
      <c r="I20" s="4"/>
      <c r="J20" s="4"/>
      <c r="K20" s="4"/>
      <c r="L20" s="4"/>
      <c r="M20" s="4"/>
      <c r="N20" s="4"/>
      <c r="O20" s="4"/>
      <c r="P20" s="4"/>
      <c r="Q20" s="4"/>
    </row>
    <row r="21" spans="1:17" ht="30" hidden="1" customHeight="1" x14ac:dyDescent="0.2">
      <c r="A21" s="43" t="s">
        <v>3332</v>
      </c>
      <c r="B21" s="378" t="s">
        <v>3333</v>
      </c>
      <c r="C21" s="379"/>
      <c r="D21" s="4"/>
      <c r="E21" s="4"/>
      <c r="F21" s="4"/>
      <c r="G21" s="4"/>
      <c r="H21" s="4"/>
      <c r="I21" s="4"/>
      <c r="J21" s="4"/>
      <c r="K21" s="4"/>
      <c r="L21" s="4"/>
      <c r="M21" s="4"/>
      <c r="N21" s="4"/>
      <c r="O21" s="4"/>
      <c r="P21" s="4"/>
      <c r="Q21" s="4"/>
    </row>
    <row r="22" spans="1:17" ht="30" hidden="1" customHeight="1" x14ac:dyDescent="0.2">
      <c r="A22" s="43" t="s">
        <v>3334</v>
      </c>
      <c r="B22" s="378" t="s">
        <v>3335</v>
      </c>
      <c r="C22" s="379"/>
      <c r="D22" s="4"/>
      <c r="E22" s="4"/>
      <c r="F22" s="4"/>
      <c r="G22" s="4"/>
      <c r="H22" s="4"/>
      <c r="I22" s="4"/>
      <c r="J22" s="4"/>
      <c r="K22" s="4"/>
      <c r="L22" s="4"/>
      <c r="M22" s="4"/>
      <c r="N22" s="4"/>
      <c r="O22" s="4"/>
      <c r="P22" s="4"/>
      <c r="Q22" s="4"/>
    </row>
    <row r="23" spans="1:17" ht="30" hidden="1" customHeight="1" x14ac:dyDescent="0.2">
      <c r="A23" s="43" t="s">
        <v>3336</v>
      </c>
      <c r="B23" s="378" t="s">
        <v>3337</v>
      </c>
      <c r="C23" s="379"/>
      <c r="D23" s="4"/>
      <c r="E23" s="4"/>
      <c r="F23" s="4"/>
      <c r="G23" s="4"/>
      <c r="H23" s="4"/>
      <c r="I23" s="4"/>
      <c r="J23" s="4"/>
      <c r="K23" s="4"/>
      <c r="L23" s="4"/>
      <c r="M23" s="4"/>
      <c r="N23" s="4"/>
      <c r="O23" s="4"/>
      <c r="P23" s="4"/>
      <c r="Q23" s="4"/>
    </row>
    <row r="24" spans="1:17" ht="30" hidden="1" customHeight="1" x14ac:dyDescent="0.2">
      <c r="A24" s="43" t="s">
        <v>3338</v>
      </c>
      <c r="B24" s="378" t="s">
        <v>3339</v>
      </c>
      <c r="C24" s="379"/>
      <c r="D24" s="4"/>
      <c r="E24" s="4"/>
      <c r="F24" s="4"/>
      <c r="G24" s="4"/>
      <c r="H24" s="4"/>
      <c r="I24" s="4"/>
      <c r="J24" s="4"/>
      <c r="K24" s="4"/>
      <c r="L24" s="4"/>
      <c r="M24" s="4"/>
      <c r="N24" s="4"/>
      <c r="O24" s="4"/>
      <c r="P24" s="4"/>
      <c r="Q24" s="4"/>
    </row>
    <row r="25" spans="1:17" ht="30" hidden="1" customHeight="1" x14ac:dyDescent="0.2">
      <c r="A25" s="43" t="s">
        <v>3340</v>
      </c>
      <c r="B25" s="378" t="s">
        <v>3341</v>
      </c>
      <c r="C25" s="379"/>
      <c r="D25" s="4"/>
      <c r="E25" s="4"/>
      <c r="F25" s="4"/>
      <c r="G25" s="4"/>
      <c r="H25" s="4"/>
      <c r="I25" s="4"/>
      <c r="J25" s="4"/>
      <c r="K25" s="4"/>
      <c r="L25" s="4"/>
      <c r="M25" s="4"/>
      <c r="N25" s="4"/>
      <c r="O25" s="4"/>
      <c r="P25" s="4"/>
      <c r="Q25" s="4"/>
    </row>
    <row r="26" spans="1:17" ht="30" hidden="1" customHeight="1" x14ac:dyDescent="0.2">
      <c r="A26" s="43" t="s">
        <v>3342</v>
      </c>
      <c r="B26" s="378" t="s">
        <v>3343</v>
      </c>
      <c r="C26" s="379"/>
      <c r="D26" s="4"/>
      <c r="E26" s="4"/>
      <c r="F26" s="4"/>
      <c r="G26" s="4"/>
      <c r="H26" s="4"/>
      <c r="I26" s="4"/>
      <c r="J26" s="4"/>
      <c r="K26" s="4"/>
      <c r="L26" s="4"/>
      <c r="M26" s="4"/>
      <c r="N26" s="4"/>
      <c r="O26" s="4"/>
      <c r="P26" s="4"/>
      <c r="Q26" s="4"/>
    </row>
    <row r="27" spans="1:17" ht="70.5" hidden="1" customHeight="1" x14ac:dyDescent="0.2">
      <c r="A27" s="43" t="s">
        <v>3344</v>
      </c>
      <c r="B27" s="378" t="s">
        <v>3345</v>
      </c>
      <c r="C27" s="379"/>
      <c r="D27" s="4"/>
      <c r="E27" s="4"/>
      <c r="F27" s="4"/>
      <c r="G27" s="4"/>
      <c r="H27" s="4"/>
      <c r="I27" s="4"/>
      <c r="J27" s="4"/>
      <c r="K27" s="4"/>
      <c r="L27" s="4"/>
      <c r="M27" s="4"/>
      <c r="N27" s="4"/>
      <c r="O27" s="4"/>
      <c r="P27" s="4"/>
      <c r="Q27" s="4"/>
    </row>
    <row r="28" spans="1:17" ht="48" hidden="1" customHeight="1" x14ac:dyDescent="0.2">
      <c r="A28" s="43" t="s">
        <v>3346</v>
      </c>
      <c r="B28" s="378" t="s">
        <v>3347</v>
      </c>
      <c r="C28" s="379"/>
      <c r="D28" s="4"/>
      <c r="E28" s="4"/>
      <c r="F28" s="4"/>
      <c r="G28" s="4"/>
      <c r="H28" s="4"/>
      <c r="I28" s="4"/>
      <c r="J28" s="4"/>
      <c r="K28" s="4"/>
      <c r="L28" s="4"/>
      <c r="M28" s="4"/>
      <c r="N28" s="4"/>
      <c r="O28" s="4"/>
      <c r="P28" s="4"/>
      <c r="Q28" s="4"/>
    </row>
    <row r="29" spans="1:17" ht="100.5" hidden="1" customHeight="1" x14ac:dyDescent="0.2">
      <c r="A29" s="43" t="s">
        <v>3348</v>
      </c>
      <c r="B29" s="378" t="s">
        <v>3349</v>
      </c>
      <c r="C29" s="379"/>
      <c r="D29" s="4"/>
      <c r="E29" s="4"/>
      <c r="F29" s="4"/>
      <c r="G29" s="4"/>
      <c r="H29" s="4"/>
      <c r="I29" s="4"/>
      <c r="J29" s="4"/>
      <c r="K29" s="4"/>
      <c r="L29" s="4"/>
      <c r="M29" s="4"/>
      <c r="N29" s="4"/>
      <c r="O29" s="4"/>
      <c r="P29" s="4"/>
      <c r="Q29" s="4"/>
    </row>
    <row r="30" spans="1:17" ht="45" hidden="1" customHeight="1" x14ac:dyDescent="0.2">
      <c r="A30" s="43" t="s">
        <v>3350</v>
      </c>
      <c r="B30" s="378" t="s">
        <v>3351</v>
      </c>
      <c r="C30" s="379"/>
      <c r="D30" s="4"/>
      <c r="E30" s="4"/>
      <c r="F30" s="4"/>
      <c r="G30" s="4"/>
      <c r="H30" s="4"/>
      <c r="I30" s="4"/>
      <c r="J30" s="4"/>
      <c r="K30" s="4"/>
      <c r="L30" s="4"/>
      <c r="M30" s="4"/>
      <c r="N30" s="4"/>
      <c r="O30" s="4"/>
      <c r="P30" s="4"/>
      <c r="Q30" s="4"/>
    </row>
    <row r="31" spans="1:17" ht="45" hidden="1" customHeight="1" x14ac:dyDescent="0.2">
      <c r="A31" s="43" t="s">
        <v>3352</v>
      </c>
      <c r="B31" s="378" t="s">
        <v>3353</v>
      </c>
      <c r="C31" s="379"/>
      <c r="D31" s="4"/>
      <c r="E31" s="4"/>
      <c r="F31" s="4"/>
      <c r="G31" s="4"/>
      <c r="H31" s="4"/>
      <c r="I31" s="4"/>
      <c r="J31" s="4"/>
      <c r="K31" s="4"/>
      <c r="L31" s="4"/>
      <c r="M31" s="4"/>
      <c r="N31" s="4"/>
      <c r="O31" s="4"/>
      <c r="P31" s="4"/>
      <c r="Q31" s="4"/>
    </row>
    <row r="32" spans="1:17" ht="45" hidden="1" customHeight="1" x14ac:dyDescent="0.2">
      <c r="A32" s="43" t="s">
        <v>3354</v>
      </c>
      <c r="B32" s="378" t="s">
        <v>3355</v>
      </c>
      <c r="C32" s="379"/>
      <c r="D32" s="4"/>
      <c r="E32" s="4"/>
      <c r="F32" s="4"/>
      <c r="G32" s="4"/>
      <c r="H32" s="4"/>
      <c r="I32" s="4"/>
      <c r="J32" s="4"/>
      <c r="K32" s="4"/>
      <c r="L32" s="4"/>
      <c r="M32" s="4"/>
      <c r="N32" s="4"/>
      <c r="O32" s="4"/>
      <c r="P32" s="4"/>
      <c r="Q32" s="4"/>
    </row>
    <row r="33" spans="1:17" ht="72" hidden="1" customHeight="1" x14ac:dyDescent="0.2">
      <c r="A33" s="43" t="s">
        <v>3356</v>
      </c>
      <c r="B33" s="378" t="s">
        <v>3357</v>
      </c>
      <c r="C33" s="379"/>
      <c r="D33" s="4"/>
      <c r="E33" s="4"/>
      <c r="F33" s="4"/>
      <c r="G33" s="4"/>
      <c r="H33" s="4"/>
      <c r="I33" s="4"/>
      <c r="J33" s="4"/>
      <c r="K33" s="4"/>
      <c r="L33" s="4"/>
      <c r="M33" s="4"/>
      <c r="N33" s="4"/>
      <c r="O33" s="4"/>
      <c r="P33" s="4"/>
      <c r="Q33" s="4"/>
    </row>
    <row r="34" spans="1:17" ht="79.5" hidden="1" customHeight="1" x14ac:dyDescent="0.2">
      <c r="A34" s="43" t="s">
        <v>3358</v>
      </c>
      <c r="B34" s="378" t="s">
        <v>3359</v>
      </c>
      <c r="C34" s="379"/>
      <c r="D34" s="4"/>
      <c r="E34" s="4"/>
      <c r="F34" s="4"/>
      <c r="G34" s="4"/>
      <c r="H34" s="4"/>
      <c r="I34" s="4"/>
      <c r="J34" s="4"/>
      <c r="K34" s="4"/>
      <c r="L34" s="4"/>
      <c r="M34" s="4"/>
      <c r="N34" s="4"/>
      <c r="O34" s="4"/>
      <c r="P34" s="4"/>
      <c r="Q34" s="4"/>
    </row>
    <row r="35" spans="1:17" ht="70.5" hidden="1" customHeight="1" x14ac:dyDescent="0.2">
      <c r="A35" s="43" t="s">
        <v>3360</v>
      </c>
      <c r="B35" s="378" t="s">
        <v>3361</v>
      </c>
      <c r="C35" s="379"/>
      <c r="D35" s="4"/>
      <c r="E35" s="4"/>
      <c r="F35" s="4"/>
      <c r="G35" s="4"/>
      <c r="H35" s="4"/>
      <c r="I35" s="4"/>
      <c r="J35" s="4"/>
      <c r="K35" s="4"/>
      <c r="L35" s="4"/>
      <c r="M35" s="4"/>
      <c r="N35" s="4"/>
      <c r="O35" s="4"/>
      <c r="P35" s="4"/>
      <c r="Q35" s="4"/>
    </row>
    <row r="36" spans="1:17" ht="45.75" hidden="1" customHeight="1" x14ac:dyDescent="0.2">
      <c r="A36" s="43" t="s">
        <v>3362</v>
      </c>
      <c r="B36" s="378" t="s">
        <v>3363</v>
      </c>
      <c r="C36" s="379"/>
      <c r="D36" s="4"/>
      <c r="E36" s="4"/>
      <c r="F36" s="4"/>
      <c r="G36" s="4"/>
      <c r="H36" s="4"/>
      <c r="I36" s="4"/>
      <c r="J36" s="4"/>
      <c r="K36" s="4"/>
      <c r="L36" s="4"/>
      <c r="M36" s="4"/>
      <c r="N36" s="4"/>
      <c r="O36" s="4"/>
      <c r="P36" s="4"/>
      <c r="Q36" s="4"/>
    </row>
    <row r="37" spans="1:17" ht="54.75" hidden="1" customHeight="1" x14ac:dyDescent="0.2">
      <c r="A37" s="43" t="s">
        <v>3364</v>
      </c>
      <c r="B37" s="378" t="s">
        <v>3365</v>
      </c>
      <c r="C37" s="379"/>
      <c r="D37" s="4"/>
      <c r="E37" s="4"/>
      <c r="F37" s="4"/>
      <c r="G37" s="4"/>
      <c r="H37" s="4"/>
      <c r="I37" s="4"/>
      <c r="J37" s="4"/>
      <c r="K37" s="4"/>
      <c r="L37" s="4"/>
      <c r="M37" s="4"/>
      <c r="N37" s="4"/>
      <c r="O37" s="4"/>
      <c r="P37" s="4"/>
      <c r="Q37" s="4"/>
    </row>
    <row r="38" spans="1:17" ht="37.5" hidden="1" customHeight="1" x14ac:dyDescent="0.2">
      <c r="A38" s="43" t="s">
        <v>3366</v>
      </c>
      <c r="B38" s="378" t="s">
        <v>3367</v>
      </c>
      <c r="C38" s="379"/>
      <c r="D38" s="4"/>
      <c r="E38" s="4"/>
      <c r="F38" s="4"/>
      <c r="G38" s="4"/>
      <c r="H38" s="4"/>
      <c r="I38" s="4"/>
      <c r="J38" s="4"/>
      <c r="K38" s="4"/>
      <c r="L38" s="4"/>
      <c r="M38" s="4"/>
      <c r="N38" s="4"/>
      <c r="O38" s="4"/>
      <c r="P38" s="4"/>
      <c r="Q38" s="4"/>
    </row>
    <row r="39" spans="1:17" ht="61.5" hidden="1" customHeight="1" x14ac:dyDescent="0.2">
      <c r="A39" s="43" t="s">
        <v>3368</v>
      </c>
      <c r="B39" s="378" t="s">
        <v>3369</v>
      </c>
      <c r="C39" s="379"/>
      <c r="D39" s="4"/>
      <c r="E39" s="4"/>
      <c r="F39" s="4"/>
      <c r="G39" s="4"/>
      <c r="H39" s="4"/>
      <c r="I39" s="4"/>
      <c r="J39" s="4"/>
      <c r="K39" s="4"/>
      <c r="L39" s="4"/>
      <c r="M39" s="4"/>
      <c r="N39" s="4"/>
      <c r="O39" s="4"/>
      <c r="P39" s="4"/>
      <c r="Q39" s="4"/>
    </row>
    <row r="40" spans="1:17" ht="53.25" hidden="1" customHeight="1" x14ac:dyDescent="0.2">
      <c r="A40" s="43" t="s">
        <v>3370</v>
      </c>
      <c r="B40" s="378" t="s">
        <v>3371</v>
      </c>
      <c r="C40" s="379"/>
      <c r="D40" s="4"/>
      <c r="E40" s="4"/>
      <c r="F40" s="4"/>
      <c r="G40" s="4"/>
      <c r="H40" s="4"/>
      <c r="I40" s="4"/>
      <c r="J40" s="4"/>
      <c r="K40" s="4"/>
      <c r="L40" s="4"/>
      <c r="M40" s="4"/>
      <c r="N40" s="4"/>
      <c r="O40" s="4"/>
      <c r="P40" s="4"/>
      <c r="Q40" s="4"/>
    </row>
    <row r="41" spans="1:17" ht="73.5" hidden="1" customHeight="1" x14ac:dyDescent="0.2">
      <c r="A41" s="43" t="s">
        <v>3372</v>
      </c>
      <c r="B41" s="378" t="s">
        <v>3373</v>
      </c>
      <c r="C41" s="379"/>
      <c r="D41" s="4"/>
      <c r="E41" s="4"/>
      <c r="F41" s="4"/>
      <c r="G41" s="4"/>
      <c r="H41" s="4"/>
      <c r="I41" s="4"/>
      <c r="J41" s="4"/>
      <c r="K41" s="4"/>
      <c r="L41" s="4"/>
      <c r="M41" s="4"/>
      <c r="N41" s="4"/>
      <c r="O41" s="4"/>
      <c r="P41" s="4"/>
      <c r="Q41" s="4"/>
    </row>
    <row r="42" spans="1:17" ht="57.75" hidden="1" customHeight="1" x14ac:dyDescent="0.2">
      <c r="A42" s="43" t="s">
        <v>3374</v>
      </c>
      <c r="B42" s="378" t="s">
        <v>3375</v>
      </c>
      <c r="C42" s="379"/>
      <c r="D42" s="4"/>
      <c r="E42" s="4"/>
      <c r="F42" s="4"/>
      <c r="G42" s="4"/>
      <c r="H42" s="4"/>
      <c r="I42" s="4"/>
      <c r="J42" s="4"/>
      <c r="K42" s="4"/>
      <c r="L42" s="4"/>
      <c r="M42" s="4"/>
      <c r="N42" s="4"/>
      <c r="O42" s="4"/>
      <c r="P42" s="4"/>
      <c r="Q42" s="4"/>
    </row>
    <row r="43" spans="1:17" ht="84" hidden="1" customHeight="1" x14ac:dyDescent="0.2">
      <c r="A43" s="43" t="s">
        <v>3376</v>
      </c>
      <c r="B43" s="378" t="s">
        <v>3377</v>
      </c>
      <c r="C43" s="379"/>
      <c r="D43" s="4"/>
      <c r="E43" s="4"/>
      <c r="F43" s="4"/>
      <c r="G43" s="4"/>
      <c r="H43" s="4"/>
      <c r="I43" s="4"/>
      <c r="J43" s="4"/>
      <c r="K43" s="4"/>
      <c r="L43" s="4"/>
      <c r="M43" s="4"/>
      <c r="N43" s="4"/>
      <c r="O43" s="4"/>
      <c r="P43" s="4"/>
      <c r="Q43" s="4"/>
    </row>
    <row r="44" spans="1:17" ht="48" hidden="1" customHeight="1" x14ac:dyDescent="0.2">
      <c r="A44" s="43" t="s">
        <v>3378</v>
      </c>
      <c r="B44" s="378" t="s">
        <v>3379</v>
      </c>
      <c r="C44" s="379"/>
      <c r="D44" s="4"/>
      <c r="E44" s="4"/>
      <c r="F44" s="4"/>
      <c r="G44" s="4"/>
      <c r="H44" s="4"/>
      <c r="I44" s="4"/>
      <c r="J44" s="4"/>
      <c r="K44" s="4"/>
      <c r="L44" s="4"/>
      <c r="M44" s="4"/>
      <c r="N44" s="4"/>
      <c r="O44" s="4"/>
      <c r="P44" s="4"/>
      <c r="Q44" s="4"/>
    </row>
    <row r="45" spans="1:17" ht="57" hidden="1" customHeight="1" x14ac:dyDescent="0.2">
      <c r="A45" s="43" t="s">
        <v>3380</v>
      </c>
      <c r="B45" s="378" t="s">
        <v>3381</v>
      </c>
      <c r="C45" s="379"/>
      <c r="D45" s="4"/>
      <c r="E45" s="4"/>
      <c r="F45" s="4"/>
      <c r="G45" s="4"/>
      <c r="H45" s="4"/>
      <c r="I45" s="4"/>
      <c r="J45" s="4"/>
      <c r="K45" s="4"/>
      <c r="L45" s="4"/>
      <c r="M45" s="4"/>
      <c r="N45" s="4"/>
      <c r="O45" s="4"/>
      <c r="P45" s="4"/>
      <c r="Q45" s="4"/>
    </row>
    <row r="46" spans="1:17" ht="73.5" hidden="1" customHeight="1" x14ac:dyDescent="0.2">
      <c r="A46" s="43" t="s">
        <v>3382</v>
      </c>
      <c r="B46" s="385" t="s">
        <v>3383</v>
      </c>
      <c r="C46" s="379"/>
      <c r="D46" s="41"/>
      <c r="E46" s="4"/>
      <c r="F46" s="4"/>
      <c r="G46" s="4"/>
      <c r="H46" s="4"/>
      <c r="I46" s="4"/>
      <c r="J46" s="4"/>
      <c r="K46" s="4"/>
      <c r="L46" s="4"/>
      <c r="M46" s="4"/>
      <c r="N46" s="4"/>
      <c r="O46" s="4"/>
      <c r="P46" s="4"/>
      <c r="Q46" s="4"/>
    </row>
    <row r="47" spans="1:17" ht="66" hidden="1" customHeight="1" x14ac:dyDescent="0.2">
      <c r="A47" s="48" t="s">
        <v>3384</v>
      </c>
      <c r="B47" s="386" t="s">
        <v>3385</v>
      </c>
      <c r="C47" s="386"/>
      <c r="D47" s="4"/>
      <c r="E47" s="4"/>
      <c r="F47" s="4"/>
      <c r="G47" s="4"/>
      <c r="H47" s="4"/>
      <c r="I47" s="4"/>
      <c r="J47" s="4"/>
      <c r="K47" s="4"/>
      <c r="L47" s="4"/>
      <c r="M47" s="4"/>
      <c r="N47" s="4"/>
      <c r="O47" s="4"/>
      <c r="P47" s="4"/>
      <c r="Q47" s="4"/>
    </row>
    <row r="48" spans="1:17" ht="123.75" customHeight="1" x14ac:dyDescent="0.2">
      <c r="A48" s="271" t="s">
        <v>3386</v>
      </c>
      <c r="B48" s="384" t="s">
        <v>3387</v>
      </c>
      <c r="C48" s="377"/>
      <c r="D48" s="4"/>
      <c r="E48" s="4"/>
      <c r="F48" s="4"/>
      <c r="G48" s="4"/>
      <c r="H48" s="4"/>
      <c r="I48" s="4"/>
      <c r="J48" s="4"/>
      <c r="K48" s="4"/>
      <c r="L48" s="4"/>
      <c r="M48" s="4"/>
      <c r="N48" s="4"/>
      <c r="O48" s="4"/>
      <c r="P48" s="4"/>
      <c r="Q48" s="4"/>
    </row>
    <row r="49" spans="1:17" ht="34.5" customHeight="1" x14ac:dyDescent="0.2">
      <c r="A49" s="271" t="s">
        <v>3388</v>
      </c>
      <c r="B49" s="376" t="s">
        <v>3389</v>
      </c>
      <c r="C49" s="377"/>
      <c r="D49" s="4"/>
      <c r="E49" s="4"/>
      <c r="F49" s="4"/>
      <c r="G49" s="4"/>
      <c r="H49" s="4"/>
      <c r="I49" s="4"/>
      <c r="J49" s="4"/>
      <c r="K49" s="4"/>
      <c r="L49" s="4"/>
      <c r="M49" s="4"/>
      <c r="N49" s="4"/>
      <c r="O49" s="4"/>
      <c r="P49" s="4"/>
      <c r="Q49" s="4"/>
    </row>
    <row r="50" spans="1:17" ht="34.5" customHeight="1" x14ac:dyDescent="0.2">
      <c r="A50" s="271" t="s">
        <v>3390</v>
      </c>
      <c r="B50" s="376" t="s">
        <v>3391</v>
      </c>
      <c r="C50" s="377"/>
      <c r="D50" s="4"/>
      <c r="E50" s="4"/>
      <c r="F50" s="4"/>
      <c r="G50" s="4"/>
      <c r="H50" s="4"/>
      <c r="I50" s="4"/>
      <c r="J50" s="4"/>
      <c r="K50" s="4"/>
      <c r="L50" s="4"/>
      <c r="M50" s="4"/>
      <c r="N50" s="4"/>
      <c r="O50" s="4"/>
      <c r="P50" s="4"/>
      <c r="Q50" s="4"/>
    </row>
    <row r="51" spans="1:17" ht="31.5" customHeight="1" x14ac:dyDescent="0.2">
      <c r="A51" s="271" t="s">
        <v>3392</v>
      </c>
      <c r="B51" s="376" t="s">
        <v>3393</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2022-10-07T11:57:56Z</dcterms:modified>
</cp:coreProperties>
</file>